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Y:\_Verejne071\Obchod-genetika\GENETIKA\Anglická verze webu\"/>
    </mc:Choice>
  </mc:AlternateContent>
  <xr:revisionPtr revIDLastSave="0" documentId="13_ncr:1_{04A479A5-7B1E-4C48-8856-79452F1EFAA1}" xr6:coauthVersionLast="47" xr6:coauthVersionMax="47" xr10:uidLastSave="{00000000-0000-0000-0000-000000000000}"/>
  <bookViews>
    <workbookView xWindow="-120" yWindow="-120" windowWidth="29040" windowHeight="15840" firstSheet="1" activeTab="1" xr2:uid="{00000000-000D-0000-FFFF-FFFF00000000}"/>
  </bookViews>
  <sheets>
    <sheet name="Ceník 1.9.2018" sheetId="6" state="hidden" r:id="rId1"/>
    <sheet name="Ceník 1.6.2023" sheetId="7" r:id="rId2"/>
    <sheet name="List1" sheetId="8" r:id="rId3"/>
  </sheets>
  <externalReferences>
    <externalReference r:id="rId4"/>
  </externalReferences>
  <definedNames>
    <definedName name="_xlnm.Print_Area" localSheetId="1">'Ceník 1.6.2023'!$B$1:$E$64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7" l="1"/>
  <c r="D8" i="7"/>
  <c r="D9" i="7"/>
  <c r="D11" i="7"/>
  <c r="D12" i="7"/>
  <c r="D13" i="7"/>
  <c r="D14" i="7"/>
  <c r="D15" i="7"/>
  <c r="T3" i="8"/>
  <c r="T4" i="8"/>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2" i="8"/>
  <c r="F52" i="6" l="1"/>
  <c r="F50" i="6"/>
  <c r="F48" i="6"/>
  <c r="F47" i="6"/>
  <c r="F46" i="6"/>
  <c r="F45" i="6"/>
  <c r="F44" i="6"/>
  <c r="F43" i="6"/>
  <c r="F42" i="6"/>
  <c r="F41" i="6"/>
  <c r="F40" i="6"/>
  <c r="F34" i="6"/>
  <c r="F37" i="6"/>
  <c r="F38" i="6"/>
  <c r="E35" i="6"/>
  <c r="F35" i="6" s="1"/>
  <c r="F33" i="6"/>
  <c r="F32" i="6"/>
  <c r="F31" i="6"/>
  <c r="F30" i="6"/>
  <c r="F29" i="6"/>
  <c r="F28" i="6"/>
  <c r="F27" i="6"/>
  <c r="F25" i="6"/>
  <c r="F24" i="6"/>
  <c r="F21" i="6"/>
  <c r="F16" i="6"/>
  <c r="F15" i="6"/>
  <c r="F14" i="6"/>
  <c r="F13" i="6"/>
  <c r="F12" i="6"/>
  <c r="F11" i="6"/>
  <c r="F10" i="6"/>
  <c r="F9" i="6"/>
  <c r="F8" i="6"/>
</calcChain>
</file>

<file path=xl/sharedStrings.xml><?xml version="1.0" encoding="utf-8"?>
<sst xmlns="http://schemas.openxmlformats.org/spreadsheetml/2006/main" count="241" uniqueCount="198">
  <si>
    <t xml:space="preserve">Borovice černá   </t>
  </si>
  <si>
    <t xml:space="preserve">Borovice lesní </t>
  </si>
  <si>
    <t xml:space="preserve">Borovice vejmutovka </t>
  </si>
  <si>
    <t xml:space="preserve">Smrk ztepilý </t>
  </si>
  <si>
    <t xml:space="preserve">Buk lesní </t>
  </si>
  <si>
    <t xml:space="preserve">Dub červený </t>
  </si>
  <si>
    <t xml:space="preserve">Jabloň lesní </t>
  </si>
  <si>
    <t xml:space="preserve">Habr obecný </t>
  </si>
  <si>
    <t>Jasan ztepilý</t>
  </si>
  <si>
    <t xml:space="preserve">Javor klen </t>
  </si>
  <si>
    <t xml:space="preserve">Javor mleč </t>
  </si>
  <si>
    <t xml:space="preserve">Javor babyka </t>
  </si>
  <si>
    <t xml:space="preserve">Lípa malolistá </t>
  </si>
  <si>
    <t xml:space="preserve">Lípa velkolistá </t>
  </si>
  <si>
    <t xml:space="preserve">Olše lepkavá </t>
  </si>
  <si>
    <t xml:space="preserve">Olše šedá </t>
  </si>
  <si>
    <t xml:space="preserve">Olše zelená </t>
  </si>
  <si>
    <t xml:space="preserve">Třešeň ptačí </t>
  </si>
  <si>
    <t xml:space="preserve">Hloh jednosemenný </t>
  </si>
  <si>
    <t>Ptačí zob obecný</t>
  </si>
  <si>
    <t xml:space="preserve">Svída krvavá </t>
  </si>
  <si>
    <t xml:space="preserve">Svída bílá </t>
  </si>
  <si>
    <t xml:space="preserve">Trnovník akát </t>
  </si>
  <si>
    <t xml:space="preserve">Kalina tušalaj </t>
  </si>
  <si>
    <t xml:space="preserve">Pinus nigra </t>
  </si>
  <si>
    <t>Pinus mugo</t>
  </si>
  <si>
    <t xml:space="preserve">Pinus sylvestris </t>
  </si>
  <si>
    <t xml:space="preserve">Pinus strobus </t>
  </si>
  <si>
    <t xml:space="preserve">Larix decidua </t>
  </si>
  <si>
    <t xml:space="preserve">Quercus robur </t>
  </si>
  <si>
    <t xml:space="preserve">Quercus rubra </t>
  </si>
  <si>
    <t xml:space="preserve">Fraxinus excelsior </t>
  </si>
  <si>
    <t xml:space="preserve">Acer campestre </t>
  </si>
  <si>
    <t xml:space="preserve">Sorbus aucuparia </t>
  </si>
  <si>
    <t>Tilia plathyphyllos</t>
  </si>
  <si>
    <t>Alnus glutinosa</t>
  </si>
  <si>
    <t xml:space="preserve">Alnus incana </t>
  </si>
  <si>
    <t xml:space="preserve">Crataegus monogyna </t>
  </si>
  <si>
    <t xml:space="preserve">Ligustrum vulgare </t>
  </si>
  <si>
    <t xml:space="preserve">Rosa rugosa </t>
  </si>
  <si>
    <t xml:space="preserve">Cornus sanguinea </t>
  </si>
  <si>
    <t xml:space="preserve">Cornus alba </t>
  </si>
  <si>
    <t xml:space="preserve">Robinia pseudoacacia </t>
  </si>
  <si>
    <t xml:space="preserve">Viburnum lantana </t>
  </si>
  <si>
    <t>Český název</t>
  </si>
  <si>
    <t>Latinský název</t>
  </si>
  <si>
    <t xml:space="preserve">Abies alba     </t>
  </si>
  <si>
    <t xml:space="preserve">Fagus sylvatica  </t>
  </si>
  <si>
    <t xml:space="preserve">Quercus petraea   </t>
  </si>
  <si>
    <t xml:space="preserve">Malus sylvestris  </t>
  </si>
  <si>
    <t xml:space="preserve">Carpinus betulus   </t>
  </si>
  <si>
    <t xml:space="preserve">Acer pseudoplatanus   </t>
  </si>
  <si>
    <t xml:space="preserve">Acer platanoides  </t>
  </si>
  <si>
    <t xml:space="preserve">Tilia cordata    </t>
  </si>
  <si>
    <t xml:space="preserve">Alnus viridis   </t>
  </si>
  <si>
    <t xml:space="preserve">Prunus avium   </t>
  </si>
  <si>
    <t xml:space="preserve">Picea abies </t>
  </si>
  <si>
    <t>Douglaska tisolistá</t>
  </si>
  <si>
    <t>Pseudotsuga menziesii</t>
  </si>
  <si>
    <t>Modřín opadavý</t>
  </si>
  <si>
    <t xml:space="preserve">Hrušeň planá </t>
  </si>
  <si>
    <t xml:space="preserve">Pyrus pyraster </t>
  </si>
  <si>
    <t>Buk lesní  dlouhodobě skladovaný</t>
  </si>
  <si>
    <t xml:space="preserve">Růže svraskalá </t>
  </si>
  <si>
    <t>Jedle obrovská</t>
  </si>
  <si>
    <t>Abies grandis</t>
  </si>
  <si>
    <t>Modřín opadavý (jesenický)</t>
  </si>
  <si>
    <t>Bříza bělokorá</t>
  </si>
  <si>
    <t xml:space="preserve">Betula pendula   </t>
  </si>
  <si>
    <t xml:space="preserve">                  Základní  cena Kč/kg  bez DPH</t>
  </si>
  <si>
    <t>PŘÍKLAD - Modřín:       skuteč.čistota 99%  a  klíčivost 75%</t>
  </si>
  <si>
    <t>Kontakty: Semenářský závod, Za Drahou 191, 517 21 Týniště nad Orlicí;                      www.semenarskyzavod.cz</t>
  </si>
  <si>
    <t>Ořešák černý</t>
  </si>
  <si>
    <t>Bříza pýřitá</t>
  </si>
  <si>
    <t>Jírovec maďal</t>
  </si>
  <si>
    <t>Borovice limba</t>
  </si>
  <si>
    <t>Pinus cembra</t>
  </si>
  <si>
    <t>Betula pubescens</t>
  </si>
  <si>
    <t>Sorbus torminalis</t>
  </si>
  <si>
    <t>Juglans nigra</t>
  </si>
  <si>
    <t>Populus tremula</t>
  </si>
  <si>
    <t>Aesculus hippocastanum</t>
  </si>
  <si>
    <t>Kaštanovník jedlý</t>
  </si>
  <si>
    <t>Castanea sativa</t>
  </si>
  <si>
    <t xml:space="preserve">             </t>
  </si>
  <si>
    <t>Smrk ztepilý  (sběr do r. 2008)</t>
  </si>
  <si>
    <t>Modřín opadavý (sběr do r. 2008)</t>
  </si>
  <si>
    <t xml:space="preserve">Jedle bělokorá - mražená </t>
  </si>
  <si>
    <t>Jedle bělokorá, kavkazská - po vyluštění</t>
  </si>
  <si>
    <t xml:space="preserve">Jeřáb ptačí </t>
  </si>
  <si>
    <t>Jeřáb ptačí (6,7,8 LVS)</t>
  </si>
  <si>
    <t>Jeřáb prostřední, břek, muk, oskeruše</t>
  </si>
  <si>
    <t>Smrk ztepilý (PLO 27,28)</t>
  </si>
  <si>
    <t>Odbyt: Emilie Kavuláková  e-mail: emilie.kavulakova@lesycr.cz   telefon 956 271 141;  mobil: 725 879 730</t>
  </si>
  <si>
    <t>Borovice kleč , blatka, rumelská</t>
  </si>
  <si>
    <t>Ceník základních smluvních cen semen tuzemských lesních dřevin platný k 1. 9. 2018</t>
  </si>
  <si>
    <t>Borovice lesní (sběr do r. 2011)</t>
  </si>
  <si>
    <t>Lípa velkolistá do r.2016</t>
  </si>
  <si>
    <t>* Uvedená cena je včetně termoterapie.</t>
  </si>
  <si>
    <t xml:space="preserve">                                                    Kč 13 300,-             x                0,99         x              0,75            = Kč 9 875</t>
  </si>
  <si>
    <t>Objednávky osiv budou od 1.9.2018 rezervovány maximálně do konce následujícího kalendářního měsíce po měsíci, ve kterém byla objednávka přijata.</t>
  </si>
  <si>
    <t>Dub letní *</t>
  </si>
  <si>
    <t>Dub zimní *</t>
  </si>
  <si>
    <t>Průměrná prodejní cena dle kvality za 1 kg bez DPH</t>
  </si>
  <si>
    <t>návrh ceny 6/2019</t>
  </si>
  <si>
    <t>*</t>
  </si>
  <si>
    <t>Topol osika, topol šedý</t>
  </si>
  <si>
    <t xml:space="preserve">Uvedené ceny jsou cenami základními při čistotě 100% a klíčivosti 100%.  </t>
  </si>
  <si>
    <t>www.semenarskyzavod.cz</t>
  </si>
  <si>
    <t>Dub červený  (garance klíčivosti min. 50 %)</t>
  </si>
  <si>
    <t>Dub letní  ** (garance klíčivosti min. 60 %)</t>
  </si>
  <si>
    <t>Dub zimní  ** (garance klíčivosti min. 60 %)</t>
  </si>
  <si>
    <t>Olše šedá (garance klíčivosti min. 30 %)</t>
  </si>
  <si>
    <t>Bříza bělokorá (garance klíčivosti min. 30 %)</t>
  </si>
  <si>
    <t>Bříza pýřitá (garance klíčivosti min. 30 %)</t>
  </si>
  <si>
    <t>Kaštanovník jedlý (garance klíčivosti min. 30 %)</t>
  </si>
  <si>
    <t>Olše zelená (garance klíčivosti min. 30 %)</t>
  </si>
  <si>
    <t>Trnovník akát (garance klíčivosti min. 40 %)</t>
  </si>
  <si>
    <t>Buk lesní – čerstvý (garance životnosti min. 55 %)</t>
  </si>
  <si>
    <t>Jedle bělokorá, kavkazská – po vyluštění (garance životnosti min. 40 %)</t>
  </si>
  <si>
    <t>Jedle obrovská (garance životnosti min. 40 % / klíčivosti min. 35 %)</t>
  </si>
  <si>
    <t>Buk lesní – mražený (garance životnosti min. 55 % /  klíčivosti min. 50 %)</t>
  </si>
  <si>
    <t>Buk lesní včetně stratifikace + skladovaní jaro 2022 (garance životnosti min. 55 % / klíčivosti min. 50 %)</t>
  </si>
  <si>
    <t>Habr obecný (garance životnosti min. 60 %)</t>
  </si>
  <si>
    <t>Hrušeň planá (garance životnosti min. 60 %)</t>
  </si>
  <si>
    <t>Jabloň lesní (garance životnosti min. 60 %)</t>
  </si>
  <si>
    <t>Jasan ztepilý (garance životnosti min. 60 %)</t>
  </si>
  <si>
    <t>Javor babyka (garance životnosti min. 50 %)</t>
  </si>
  <si>
    <t>Javor klen (garance životnosti min. 40 %)</t>
  </si>
  <si>
    <t>Javor mléč (garance životnosti min. 50 %)</t>
  </si>
  <si>
    <t>Jeřáb břek, muk, oskeruše (garance životnosti min. 60 %)</t>
  </si>
  <si>
    <t>Jeřáb ptačí (garance životnosti min. 60 %)</t>
  </si>
  <si>
    <t>Jeřáb ptačí (6,7,8,9 LVS) (garance životnosti min. 60 %)</t>
  </si>
  <si>
    <t>Lípa malolistá (garance životnosti min. 60 %)</t>
  </si>
  <si>
    <t>Lípa velkolistá (garance životnosti min. 60 %)</t>
  </si>
  <si>
    <t>Olše lepkavá (garance klíčivosti min. 40 %)</t>
  </si>
  <si>
    <t>Topol osika, šedý (garance klíčivosti min. 50 %)</t>
  </si>
  <si>
    <t>Třešeň ptačí (garance životnosti min. 60 %)</t>
  </si>
  <si>
    <t>Jedle bělokorá, kavkazská – po vyluštění (garance životnosti min. 40 %)</t>
  </si>
  <si>
    <t>Jedle obrovská (garance životnosti min. 40 % / klíčivosti min. 35 %)</t>
  </si>
  <si>
    <t>Bříza bělokorá (garance klíčivosti min. 30 %)</t>
  </si>
  <si>
    <t>Bříza bělokorá                    (určená pro síje do porostů)</t>
  </si>
  <si>
    <t>Bříza pýřitá (garance klíčivosti min. 30 %)</t>
  </si>
  <si>
    <t>Buk lesní – mražený (garance životnosti min. 55 % /  klíčivosti min. 50 %)</t>
  </si>
  <si>
    <t>Dub červený (garance klíčivosti min. 50 %)</t>
  </si>
  <si>
    <t>Dub letní ** (garance klíčivosti min. 60 %)</t>
  </si>
  <si>
    <t>Dub zimní ** (garance klíčivosti min. 60 %)</t>
  </si>
  <si>
    <t>Habr obecný (garance životnosti min. 60 %)</t>
  </si>
  <si>
    <t>Hrušeň planá (garance životnosti min. 60 %)</t>
  </si>
  <si>
    <t>Jabloň lesní (garance životnosti min. 60 %)</t>
  </si>
  <si>
    <t>Jasan ztepilý (garance životnosti min. 60 %)</t>
  </si>
  <si>
    <t>Javor babyka (garance životnosti min. 50 %)</t>
  </si>
  <si>
    <t>Javor klen (garance životnosti min. 40 %)</t>
  </si>
  <si>
    <t>Javor mléč (garance životnosti min. 50 %)</t>
  </si>
  <si>
    <t>Jeřáb břek, muk, oskeruše (garance životnosti min. 60 %)</t>
  </si>
  <si>
    <t>Jeřáb ptačí (garance životnosti min. 60 %)</t>
  </si>
  <si>
    <t>Jeřáb ptačí (6,7,8,9 LVS) (garance životnosti min. 60 %)</t>
  </si>
  <si>
    <t>Kaštanovník jedlý (garance klíčivosti min. 30 %)</t>
  </si>
  <si>
    <t>Lípa malolistá (garance životnosti min. 60 %)</t>
  </si>
  <si>
    <t>Lípa velkolistá (garance životnosti min. 60 %)</t>
  </si>
  <si>
    <t>Olše lepkavá (garance klíčivosti min. 40 %)</t>
  </si>
  <si>
    <t>Olše šedá (garance klíčivosti min. 30 %)</t>
  </si>
  <si>
    <t>Olše zelená (garance klíčivosti min. 30 %)</t>
  </si>
  <si>
    <t>Topol osika, šedý (garance klíčivosti min. 50 %)</t>
  </si>
  <si>
    <t>Trnovník akát (garance klíčivosti min. 40 %)</t>
  </si>
  <si>
    <t>Třešeň ptačí (garance životnosti min. 60 %)</t>
  </si>
  <si>
    <t>Bříza bělokorá (určená pro síje do porostů)</t>
  </si>
  <si>
    <t>Jedle bělokorá, kavkazská - mražená (garance životnosti min. 40 % / klíčivosti min. 35 %)</t>
  </si>
  <si>
    <t>Jedle bělokorá, kavkazská - mražená (garance životnosti min. 40 % / klíčivosti min. 35 %)</t>
  </si>
  <si>
    <t>Taxus baccata</t>
  </si>
  <si>
    <t>Sorbus domestica</t>
  </si>
  <si>
    <t>Abies nordmanniana</t>
  </si>
  <si>
    <t>Picea abies (selected partions at a discounted fixed price)</t>
  </si>
  <si>
    <t>Betula pendula (selected partions at a discounted fixed price)</t>
  </si>
  <si>
    <t>Fagus sylvatica (selected partions at a discounted fixed price)</t>
  </si>
  <si>
    <t>Tilia cordata (fermented)</t>
  </si>
  <si>
    <t>Species</t>
  </si>
  <si>
    <t>Base price CZK/kg (unless stated otherwise) excluding VAT</t>
  </si>
  <si>
    <t>Price list of contractual prices for seeds of domestic forest trees valid from 06/05/2023</t>
  </si>
  <si>
    <t>Average selling price for the last 5 years according to quality per 1 kg excluding VAT</t>
  </si>
  <si>
    <t>The prices other species of trees and shrubs will be provided on request</t>
  </si>
  <si>
    <t xml:space="preserve">
Prices do not include VAT, VAT on seeds is according to the applicable law at a lower rate, i.e. 15%.</t>
  </si>
  <si>
    <t>The ordered seeds, for which immediate expedition is not required, will be charged for storage costs according to service and storage price list. Please place orders via the ordering system at www.semenarskyzavod.cz.</t>
  </si>
  <si>
    <t>Pinus nigra *</t>
  </si>
  <si>
    <t>Pinus rotundata, mugo, peuce *</t>
  </si>
  <si>
    <t>Pinus sylvestris  *</t>
  </si>
  <si>
    <t>Pinus strobus  *</t>
  </si>
  <si>
    <t>Pseudotsuga menziesii *</t>
  </si>
  <si>
    <t>Larix decidua  *</t>
  </si>
  <si>
    <t>Larix decidua (autochtonous) *</t>
  </si>
  <si>
    <t>Picea abies  *</t>
  </si>
  <si>
    <t>* The stated price is the base price at 100% purity and 100% germination</t>
  </si>
  <si>
    <t>Fagus sylvatica  (including storage and stratification costs)</t>
  </si>
  <si>
    <t xml:space="preserve">  Example  -  Pinus sylvestris:  actual purity 99% and actual germination 75%</t>
  </si>
  <si>
    <r>
      <t xml:space="preserve">Contacts:  </t>
    </r>
    <r>
      <rPr>
        <sz val="10"/>
        <rFont val="Arial"/>
        <family val="2"/>
        <charset val="238"/>
      </rPr>
      <t>Semenářský závod, Za Drahou 191, 517 21 Týniště nad Orlicí;</t>
    </r>
  </si>
  <si>
    <r>
      <t xml:space="preserve">                        11 800,- Kč      x        0,99        x         0,5       =      </t>
    </r>
    <r>
      <rPr>
        <b/>
        <u/>
        <sz val="10"/>
        <rFont val="Arial"/>
        <family val="2"/>
        <charset val="238"/>
      </rPr>
      <t>5 841,- Kč</t>
    </r>
  </si>
  <si>
    <r>
      <rPr>
        <b/>
        <sz val="10"/>
        <rFont val="Arial"/>
        <family val="2"/>
        <charset val="238"/>
      </rPr>
      <t>Sales:</t>
    </r>
    <r>
      <rPr>
        <sz val="10"/>
        <rFont val="Arial"/>
        <family val="2"/>
        <charset val="238"/>
      </rPr>
      <t xml:space="preserve">     Ing. Ivan Chalupa    e-mail: ivan.chalupa@lesycr.cz; phone number: 602 449 486</t>
    </r>
  </si>
  <si>
    <t xml:space="preserve">                 Ing. Jakub Dvořák    email: jakub.dvorak@lesycr.cz; phone number: 725 132 865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</si>
</sst>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0.0000"/>
    <numFmt numFmtId="165" formatCode="#,##0\ &quot;Kč&quot;"/>
    <numFmt numFmtId="166" formatCode="_-* #,##0\ &quot;Kč&quot;_-;\-* #,##0\ &quot;Kč&quot;_-;_-* &quot;-&quot;??\ &quot;Kč&quot;_-;_-@_-"/>
  </numFmts>
  <fonts count="21" x14ac:knownFonts="1">
    <font>
      <sz val="10"/>
      <name val="Arial CE"/>
      <charset val="238"/>
    </font>
    <font>
      <b/>
      <sz val="8"/>
      <name val="Arial Narrow"/>
      <family val="2"/>
    </font>
    <font>
      <b/>
      <sz val="9"/>
      <name val="Arial Narrow"/>
      <family val="2"/>
    </font>
    <font>
      <sz val="9"/>
      <name val="Arial CE"/>
      <charset val="238"/>
    </font>
    <font>
      <b/>
      <sz val="12"/>
      <color indexed="17"/>
      <name val="Comic Sans MS"/>
      <family val="4"/>
    </font>
    <font>
      <b/>
      <sz val="11"/>
      <color indexed="17"/>
      <name val="Georgia"/>
      <family val="1"/>
      <charset val="238"/>
    </font>
    <font>
      <b/>
      <sz val="8"/>
      <name val="Georgia"/>
      <family val="1"/>
      <charset val="238"/>
    </font>
    <font>
      <sz val="10"/>
      <name val="Georgia"/>
      <family val="1"/>
      <charset val="238"/>
    </font>
    <font>
      <sz val="9"/>
      <name val="Georgia"/>
      <family val="1"/>
      <charset val="238"/>
    </font>
    <font>
      <b/>
      <sz val="9"/>
      <name val="Georgia"/>
      <family val="1"/>
      <charset val="238"/>
    </font>
    <font>
      <b/>
      <sz val="11"/>
      <name val="Georgia"/>
      <family val="1"/>
      <charset val="238"/>
    </font>
    <font>
      <sz val="10"/>
      <name val="Arial"/>
      <family val="2"/>
      <charset val="238"/>
    </font>
    <font>
      <b/>
      <sz val="10"/>
      <name val="Arial"/>
      <family val="2"/>
      <charset val="238"/>
    </font>
    <font>
      <b/>
      <u/>
      <sz val="10"/>
      <name val="Arial"/>
      <family val="2"/>
      <charset val="238"/>
    </font>
    <font>
      <b/>
      <sz val="10"/>
      <name val="Arial CE"/>
      <charset val="238"/>
    </font>
    <font>
      <u/>
      <sz val="10"/>
      <color theme="10"/>
      <name val="Arial CE"/>
      <charset val="238"/>
    </font>
    <font>
      <sz val="10"/>
      <color rgb="FFFF0000"/>
      <name val="Arial CE"/>
      <charset val="238"/>
    </font>
    <font>
      <sz val="11"/>
      <name val="Calibri"/>
      <family val="2"/>
      <charset val="238"/>
      <scheme val="minor"/>
    </font>
    <font>
      <b/>
      <sz val="10"/>
      <color theme="6" tint="-0.249977111117893"/>
      <name val="Georgia"/>
      <family val="1"/>
      <charset val="238"/>
    </font>
    <font>
      <u/>
      <sz val="11"/>
      <name val="Calibri"/>
      <family val="2"/>
      <charset val="238"/>
      <scheme val="minor"/>
    </font>
    <font>
      <b/>
      <sz val="16"/>
      <color theme="6" tint="-0.499984740745262"/>
      <name val="Georgia"/>
      <family val="1"/>
      <charset val="238"/>
    </font>
  </fonts>
  <fills count="6">
    <fill>
      <patternFill patternType="none"/>
    </fill>
    <fill>
      <patternFill patternType="gray125"/>
    </fill>
    <fill>
      <patternFill patternType="solid">
        <fgColor rgb="FF26481C"/>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112">
    <xf numFmtId="0" fontId="0" fillId="0" borderId="0" xfId="0"/>
    <xf numFmtId="0" fontId="0" fillId="0" borderId="0" xfId="0" applyAlignment="1">
      <alignment wrapText="1"/>
    </xf>
    <xf numFmtId="0" fontId="4" fillId="0" borderId="0" xfId="0" applyFont="1" applyAlignment="1">
      <alignment horizontal="center"/>
    </xf>
    <xf numFmtId="0" fontId="8" fillId="0" borderId="0" xfId="0" applyFont="1"/>
    <xf numFmtId="0" fontId="0" fillId="2" borderId="0" xfId="0" applyFill="1"/>
    <xf numFmtId="0" fontId="3" fillId="0" borderId="0" xfId="0" applyFont="1" applyBorder="1"/>
    <xf numFmtId="0" fontId="0" fillId="0" borderId="0" xfId="0" applyBorder="1"/>
    <xf numFmtId="0" fontId="2" fillId="0" borderId="0" xfId="0" applyFont="1" applyBorder="1" applyAlignment="1">
      <alignment horizontal="left" vertical="top" wrapText="1"/>
    </xf>
    <xf numFmtId="0" fontId="1" fillId="0" borderId="0" xfId="0" applyFont="1" applyBorder="1" applyAlignment="1">
      <alignment horizontal="center"/>
    </xf>
    <xf numFmtId="0" fontId="4" fillId="2" borderId="0" xfId="0" applyFont="1" applyFill="1" applyAlignment="1">
      <alignment horizontal="center"/>
    </xf>
    <xf numFmtId="164" fontId="0" fillId="3" borderId="1" xfId="0" applyNumberFormat="1" applyFont="1" applyFill="1" applyBorder="1" applyAlignment="1">
      <alignment horizontal="right"/>
    </xf>
    <xf numFmtId="164" fontId="16" fillId="3" borderId="1" xfId="0" applyNumberFormat="1" applyFont="1" applyFill="1" applyBorder="1" applyAlignment="1">
      <alignment horizontal="right"/>
    </xf>
    <xf numFmtId="164" fontId="0" fillId="3" borderId="2" xfId="0" applyNumberFormat="1" applyFont="1" applyFill="1" applyBorder="1" applyAlignment="1">
      <alignment horizontal="right"/>
    </xf>
    <xf numFmtId="3" fontId="0" fillId="0" borderId="0" xfId="0" applyNumberFormat="1"/>
    <xf numFmtId="3" fontId="6" fillId="0" borderId="0" xfId="0" applyNumberFormat="1" applyFont="1"/>
    <xf numFmtId="3" fontId="17" fillId="0" borderId="0" xfId="0" applyNumberFormat="1" applyFont="1"/>
    <xf numFmtId="0" fontId="17" fillId="0" borderId="0" xfId="0" applyFont="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3" fontId="17" fillId="4" borderId="3" xfId="0" applyNumberFormat="1" applyFont="1" applyFill="1" applyBorder="1" applyAlignment="1">
      <alignment horizontal="center" vertical="center" wrapText="1"/>
    </xf>
    <xf numFmtId="3" fontId="17" fillId="0" borderId="3" xfId="0" applyNumberFormat="1" applyFont="1" applyBorder="1" applyAlignment="1">
      <alignment horizontal="center" vertical="center" wrapText="1"/>
    </xf>
    <xf numFmtId="3" fontId="17" fillId="0" borderId="0" xfId="0" applyNumberFormat="1" applyFont="1" applyAlignment="1">
      <alignment wrapText="1"/>
    </xf>
    <xf numFmtId="0" fontId="17" fillId="0" borderId="0" xfId="0" applyFont="1" applyAlignment="1">
      <alignment wrapText="1"/>
    </xf>
    <xf numFmtId="0" fontId="17" fillId="0" borderId="5" xfId="0" applyFont="1" applyBorder="1"/>
    <xf numFmtId="0" fontId="17" fillId="0" borderId="6" xfId="0" applyFont="1" applyBorder="1"/>
    <xf numFmtId="3" fontId="17" fillId="0" borderId="7" xfId="0" applyNumberFormat="1" applyFont="1" applyBorder="1"/>
    <xf numFmtId="3" fontId="17" fillId="4" borderId="8" xfId="0" applyNumberFormat="1" applyFont="1" applyFill="1" applyBorder="1"/>
    <xf numFmtId="3" fontId="17" fillId="0" borderId="3" xfId="0" applyNumberFormat="1" applyFont="1" applyBorder="1"/>
    <xf numFmtId="0" fontId="17" fillId="0" borderId="9" xfId="0" applyFont="1" applyBorder="1"/>
    <xf numFmtId="0" fontId="17" fillId="0" borderId="10" xfId="0" applyFont="1" applyBorder="1"/>
    <xf numFmtId="3" fontId="17" fillId="0" borderId="11" xfId="0" applyNumberFormat="1" applyFont="1" applyBorder="1"/>
    <xf numFmtId="3" fontId="17" fillId="4" borderId="12" xfId="0" applyNumberFormat="1" applyFont="1" applyFill="1" applyBorder="1"/>
    <xf numFmtId="3" fontId="17" fillId="0" borderId="13" xfId="0" applyNumberFormat="1" applyFont="1" applyBorder="1"/>
    <xf numFmtId="3" fontId="17" fillId="0" borderId="12" xfId="0" applyNumberFormat="1" applyFont="1" applyFill="1" applyBorder="1"/>
    <xf numFmtId="3" fontId="17" fillId="4" borderId="11" xfId="0" applyNumberFormat="1" applyFont="1" applyFill="1" applyBorder="1"/>
    <xf numFmtId="3" fontId="17" fillId="0" borderId="14" xfId="0" applyNumberFormat="1" applyFont="1" applyBorder="1"/>
    <xf numFmtId="0" fontId="17" fillId="0" borderId="9" xfId="0" applyFont="1" applyFill="1" applyBorder="1"/>
    <xf numFmtId="0" fontId="17" fillId="0" borderId="15" xfId="0" applyFont="1" applyBorder="1"/>
    <xf numFmtId="0" fontId="17" fillId="0" borderId="16" xfId="0" applyFont="1" applyBorder="1"/>
    <xf numFmtId="0" fontId="17" fillId="0" borderId="16" xfId="0" applyFont="1" applyFill="1" applyBorder="1"/>
    <xf numFmtId="0" fontId="17" fillId="0" borderId="15" xfId="0" applyFont="1" applyFill="1" applyBorder="1"/>
    <xf numFmtId="3" fontId="17" fillId="0" borderId="12" xfId="0" applyNumberFormat="1" applyFont="1" applyBorder="1"/>
    <xf numFmtId="0" fontId="17" fillId="0" borderId="17" xfId="0" applyFont="1" applyBorder="1"/>
    <xf numFmtId="0" fontId="17" fillId="0" borderId="18" xfId="0" applyFont="1" applyBorder="1"/>
    <xf numFmtId="3" fontId="17" fillId="0" borderId="19" xfId="0" applyNumberFormat="1" applyFont="1" applyBorder="1"/>
    <xf numFmtId="3" fontId="17" fillId="4" borderId="19" xfId="0" applyNumberFormat="1" applyFont="1" applyFill="1" applyBorder="1"/>
    <xf numFmtId="3" fontId="17" fillId="0" borderId="20" xfId="0" applyNumberFormat="1" applyFont="1" applyBorder="1"/>
    <xf numFmtId="0" fontId="17" fillId="0" borderId="0" xfId="0" applyFont="1" applyBorder="1"/>
    <xf numFmtId="3" fontId="17" fillId="0" borderId="0" xfId="0" applyNumberFormat="1" applyFont="1" applyBorder="1"/>
    <xf numFmtId="0" fontId="17" fillId="0" borderId="0" xfId="0" applyFont="1" applyAlignment="1">
      <alignment horizontal="left"/>
    </xf>
    <xf numFmtId="0" fontId="17" fillId="0" borderId="0" xfId="0" applyFont="1" applyAlignment="1"/>
    <xf numFmtId="0" fontId="17" fillId="5" borderId="0" xfId="0" applyFont="1" applyFill="1" applyBorder="1" applyAlignment="1"/>
    <xf numFmtId="0" fontId="4" fillId="0" borderId="0" xfId="0" applyFont="1" applyFill="1" applyAlignment="1">
      <alignment horizontal="center"/>
    </xf>
    <xf numFmtId="0" fontId="5" fillId="0" borderId="0" xfId="0" applyFont="1" applyFill="1" applyAlignment="1"/>
    <xf numFmtId="0" fontId="0" fillId="0" borderId="0" xfId="0" applyFill="1"/>
    <xf numFmtId="0" fontId="0" fillId="0" borderId="0" xfId="0" applyFill="1" applyAlignment="1">
      <alignment wrapText="1"/>
    </xf>
    <xf numFmtId="0" fontId="9" fillId="0" borderId="16" xfId="0" applyFont="1" applyFill="1" applyBorder="1"/>
    <xf numFmtId="0" fontId="3" fillId="0" borderId="0" xfId="0" applyFont="1" applyFill="1"/>
    <xf numFmtId="0" fontId="0" fillId="0" borderId="0" xfId="0" applyFont="1"/>
    <xf numFmtId="0" fontId="7" fillId="0" borderId="0" xfId="0" applyFont="1" applyFill="1"/>
    <xf numFmtId="0" fontId="0" fillId="0" borderId="0" xfId="0" applyFont="1" applyFill="1"/>
    <xf numFmtId="0" fontId="7" fillId="0" borderId="0" xfId="0" applyFont="1" applyFill="1" applyAlignment="1"/>
    <xf numFmtId="0" fontId="15" fillId="0" borderId="0" xfId="1" applyAlignment="1" applyProtection="1">
      <alignment horizontal="right"/>
    </xf>
    <xf numFmtId="0" fontId="7" fillId="0" borderId="0" xfId="0" applyFont="1" applyFill="1" applyAlignment="1">
      <alignment horizontal="center" vertical="top"/>
    </xf>
    <xf numFmtId="0" fontId="11" fillId="0" borderId="0" xfId="0" applyFont="1"/>
    <xf numFmtId="0" fontId="11" fillId="0" borderId="0" xfId="0" applyFont="1" applyFill="1"/>
    <xf numFmtId="4" fontId="12" fillId="0" borderId="0" xfId="0" applyNumberFormat="1" applyFont="1" applyFill="1" applyBorder="1" applyAlignment="1">
      <alignment horizontal="right" vertical="center"/>
    </xf>
    <xf numFmtId="0" fontId="12"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center"/>
    </xf>
    <xf numFmtId="0" fontId="11" fillId="0" borderId="0" xfId="0" applyFont="1" applyFill="1" applyAlignment="1">
      <alignment horizontal="center"/>
    </xf>
    <xf numFmtId="0" fontId="12" fillId="0" borderId="0" xfId="0" applyFont="1" applyFill="1" applyAlignment="1"/>
    <xf numFmtId="0" fontId="12" fillId="0" borderId="0" xfId="0" applyFont="1" applyFill="1" applyAlignment="1">
      <alignment vertical="center"/>
    </xf>
    <xf numFmtId="0" fontId="0" fillId="0" borderId="0" xfId="0" applyBorder="1" applyAlignment="1">
      <alignment wrapText="1"/>
    </xf>
    <xf numFmtId="0" fontId="14" fillId="0" borderId="0" xfId="0" applyFont="1"/>
    <xf numFmtId="0" fontId="11" fillId="0" borderId="0" xfId="0" applyFont="1" applyFill="1" applyAlignment="1">
      <alignment horizontal="left" wrapText="1"/>
    </xf>
    <xf numFmtId="0" fontId="9" fillId="0" borderId="5" xfId="0" applyFont="1" applyFill="1" applyBorder="1"/>
    <xf numFmtId="49" fontId="0" fillId="0" borderId="0" xfId="0" applyNumberFormat="1"/>
    <xf numFmtId="166" fontId="18" fillId="0" borderId="23" xfId="0" applyNumberFormat="1" applyFont="1" applyFill="1" applyBorder="1"/>
    <xf numFmtId="166" fontId="18" fillId="0" borderId="21" xfId="0" applyNumberFormat="1" applyFont="1" applyFill="1" applyBorder="1"/>
    <xf numFmtId="0" fontId="9" fillId="0" borderId="16" xfId="0" applyFont="1" applyFill="1" applyBorder="1" applyAlignment="1">
      <alignment wrapText="1"/>
    </xf>
    <xf numFmtId="166" fontId="18" fillId="0" borderId="21" xfId="0" applyNumberFormat="1" applyFont="1" applyFill="1" applyBorder="1" applyAlignment="1">
      <alignment horizontal="left"/>
    </xf>
    <xf numFmtId="44" fontId="18" fillId="0" borderId="21" xfId="0" applyNumberFormat="1" applyFont="1" applyFill="1" applyBorder="1"/>
    <xf numFmtId="166" fontId="18" fillId="0" borderId="21" xfId="0" applyNumberFormat="1" applyFont="1" applyFill="1" applyBorder="1" applyAlignment="1"/>
    <xf numFmtId="166" fontId="18" fillId="0" borderId="26" xfId="0" applyNumberFormat="1" applyFont="1" applyFill="1" applyBorder="1"/>
    <xf numFmtId="0" fontId="12" fillId="0" borderId="0" xfId="0" applyFont="1" applyFill="1" applyAlignment="1">
      <alignment horizontal="left"/>
    </xf>
    <xf numFmtId="0" fontId="17" fillId="5" borderId="0" xfId="0" applyFont="1" applyFill="1" applyBorder="1" applyAlignment="1">
      <alignment horizontal="left" wrapText="1"/>
    </xf>
    <xf numFmtId="0" fontId="17" fillId="0" borderId="0" xfId="0" applyFont="1" applyFill="1" applyAlignment="1">
      <alignment horizontal="left"/>
    </xf>
    <xf numFmtId="0" fontId="4" fillId="2" borderId="0" xfId="0" applyFont="1" applyFill="1" applyAlignment="1">
      <alignment horizontal="center"/>
    </xf>
    <xf numFmtId="0" fontId="17" fillId="0" borderId="0" xfId="0" applyFont="1" applyAlignment="1"/>
    <xf numFmtId="0" fontId="17" fillId="0" borderId="0" xfId="0" applyFont="1" applyAlignment="1">
      <alignment horizontal="left"/>
    </xf>
    <xf numFmtId="0" fontId="19" fillId="0" borderId="0" xfId="0" applyFont="1" applyAlignment="1">
      <alignment horizontal="center"/>
    </xf>
    <xf numFmtId="0" fontId="20" fillId="0" borderId="0" xfId="0" applyFont="1" applyFill="1" applyAlignment="1">
      <alignment horizontal="center"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top" wrapText="1"/>
    </xf>
    <xf numFmtId="165" fontId="10" fillId="0" borderId="24" xfId="0" applyNumberFormat="1" applyFont="1" applyFill="1" applyBorder="1" applyAlignment="1">
      <alignment horizontal="center"/>
    </xf>
    <xf numFmtId="165" fontId="10" fillId="0" borderId="22" xfId="0" applyNumberFormat="1" applyFont="1" applyFill="1" applyBorder="1" applyAlignment="1">
      <alignment horizontal="center"/>
    </xf>
    <xf numFmtId="165" fontId="10" fillId="0" borderId="22" xfId="0" applyNumberFormat="1" applyFont="1" applyFill="1" applyBorder="1" applyAlignment="1">
      <alignment horizontal="right"/>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6" xfId="0" applyFont="1" applyFill="1" applyBorder="1" applyAlignment="1">
      <alignment horizontal="left" wrapText="1"/>
    </xf>
    <xf numFmtId="0" fontId="9" fillId="0" borderId="16" xfId="0" applyFont="1" applyFill="1" applyBorder="1" applyAlignment="1">
      <alignment horizontal="left"/>
    </xf>
    <xf numFmtId="0" fontId="9" fillId="0" borderId="25" xfId="0" applyFont="1" applyFill="1" applyBorder="1"/>
    <xf numFmtId="165" fontId="10" fillId="0" borderId="21" xfId="0" applyNumberFormat="1" applyFont="1" applyFill="1" applyBorder="1" applyAlignment="1">
      <alignment horizontal="center"/>
    </xf>
    <xf numFmtId="165" fontId="10" fillId="0" borderId="21" xfId="0" applyNumberFormat="1" applyFont="1" applyFill="1" applyBorder="1" applyAlignment="1">
      <alignment horizontal="right"/>
    </xf>
    <xf numFmtId="0" fontId="9" fillId="0" borderId="29" xfId="0" applyFont="1" applyFill="1" applyBorder="1" applyAlignment="1">
      <alignment horizontal="left" vertical="center" wrapText="1"/>
    </xf>
    <xf numFmtId="0" fontId="9" fillId="0" borderId="30" xfId="0" applyFont="1" applyFill="1" applyBorder="1" applyAlignment="1">
      <alignment horizontal="center" vertical="center" wrapText="1"/>
    </xf>
    <xf numFmtId="165" fontId="10" fillId="0" borderId="23" xfId="0" applyNumberFormat="1" applyFont="1" applyFill="1" applyBorder="1" applyAlignment="1">
      <alignment horizontal="center"/>
    </xf>
    <xf numFmtId="165" fontId="10" fillId="0" borderId="31" xfId="0" applyNumberFormat="1" applyFont="1" applyFill="1" applyBorder="1" applyAlignment="1">
      <alignment horizontal="right"/>
    </xf>
    <xf numFmtId="165" fontId="10" fillId="0" borderId="32" xfId="0" applyNumberFormat="1" applyFont="1" applyFill="1" applyBorder="1" applyAlignment="1">
      <alignment horizontal="right"/>
    </xf>
    <xf numFmtId="0" fontId="12" fillId="0" borderId="0" xfId="0" applyFont="1" applyFill="1" applyAlignment="1">
      <alignment horizontal="left" vertical="top" wrapText="1"/>
    </xf>
  </cellXfs>
  <cellStyles count="2">
    <cellStyle name="Hypertextový odkaz" xfId="1" builtinId="8"/>
    <cellStyle name="Normální"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1733550</xdr:colOff>
      <xdr:row>2</xdr:row>
      <xdr:rowOff>161925</xdr:rowOff>
    </xdr:from>
    <xdr:to>
      <xdr:col>4</xdr:col>
      <xdr:colOff>0</xdr:colOff>
      <xdr:row>4</xdr:row>
      <xdr:rowOff>66675</xdr:rowOff>
    </xdr:to>
    <xdr:sp macro="" textlink="">
      <xdr:nvSpPr>
        <xdr:cNvPr id="2" name="TextovéPole 1">
          <a:extLst>
            <a:ext uri="{FF2B5EF4-FFF2-40B4-BE49-F238E27FC236}">
              <a16:creationId xmlns:a16="http://schemas.microsoft.com/office/drawing/2014/main" id="{1FF080D7-B33A-41CD-A1F5-70C5054A031D}"/>
            </a:ext>
          </a:extLst>
        </xdr:cNvPr>
        <xdr:cNvSpPr txBox="1"/>
      </xdr:nvSpPr>
      <xdr:spPr>
        <a:xfrm>
          <a:off x="2019300" y="542925"/>
          <a:ext cx="50196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800" b="1">
              <a:solidFill>
                <a:schemeClr val="bg1"/>
              </a:solidFill>
              <a:latin typeface="Georgia" pitchFamily="18" charset="0"/>
            </a:rPr>
            <a:t>Semenářský závod Týniště nad Orlicí</a:t>
          </a:r>
        </a:p>
      </xdr:txBody>
    </xdr:sp>
    <xdr:clientData/>
  </xdr:twoCellAnchor>
  <xdr:twoCellAnchor>
    <xdr:from>
      <xdr:col>1</xdr:col>
      <xdr:colOff>1733550</xdr:colOff>
      <xdr:row>0</xdr:row>
      <xdr:rowOff>228600</xdr:rowOff>
    </xdr:from>
    <xdr:to>
      <xdr:col>4</xdr:col>
      <xdr:colOff>0</xdr:colOff>
      <xdr:row>3</xdr:row>
      <xdr:rowOff>0</xdr:rowOff>
    </xdr:to>
    <xdr:sp macro="" textlink="">
      <xdr:nvSpPr>
        <xdr:cNvPr id="3" name="TextovéPole 2">
          <a:extLst>
            <a:ext uri="{FF2B5EF4-FFF2-40B4-BE49-F238E27FC236}">
              <a16:creationId xmlns:a16="http://schemas.microsoft.com/office/drawing/2014/main" id="{CDC66E21-BF8D-4A27-BE6D-E7A1B5C541DB}"/>
            </a:ext>
          </a:extLst>
        </xdr:cNvPr>
        <xdr:cNvSpPr txBox="1"/>
      </xdr:nvSpPr>
      <xdr:spPr>
        <a:xfrm>
          <a:off x="2019300" y="228600"/>
          <a:ext cx="50196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800" b="1">
              <a:solidFill>
                <a:schemeClr val="bg1"/>
              </a:solidFill>
              <a:latin typeface="Georgia" pitchFamily="18" charset="0"/>
            </a:rPr>
            <a:t>Lesy České republiky, s.p.</a:t>
          </a:r>
        </a:p>
      </xdr:txBody>
    </xdr:sp>
    <xdr:clientData/>
  </xdr:twoCellAnchor>
  <xdr:twoCellAnchor editAs="oneCell">
    <xdr:from>
      <xdr:col>1</xdr:col>
      <xdr:colOff>133350</xdr:colOff>
      <xdr:row>1</xdr:row>
      <xdr:rowOff>38100</xdr:rowOff>
    </xdr:from>
    <xdr:to>
      <xdr:col>1</xdr:col>
      <xdr:colOff>1466850</xdr:colOff>
      <xdr:row>3</xdr:row>
      <xdr:rowOff>219075</xdr:rowOff>
    </xdr:to>
    <xdr:pic>
      <xdr:nvPicPr>
        <xdr:cNvPr id="1369" name="Obrázek 5">
          <a:extLst>
            <a:ext uri="{FF2B5EF4-FFF2-40B4-BE49-F238E27FC236}">
              <a16:creationId xmlns:a16="http://schemas.microsoft.com/office/drawing/2014/main" id="{6A5E1948-C1F7-4846-8BBA-B383D46DFA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500" t="18037" r="8696" b="12880"/>
        <a:stretch>
          <a:fillRect/>
        </a:stretch>
      </xdr:blipFill>
      <xdr:spPr bwMode="auto">
        <a:xfrm>
          <a:off x="419100" y="285750"/>
          <a:ext cx="1333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1733550</xdr:colOff>
      <xdr:row>1</xdr:row>
      <xdr:rowOff>161925</xdr:rowOff>
    </xdr:from>
    <xdr:to>
      <xdr:col>5</xdr:col>
      <xdr:colOff>285750</xdr:colOff>
      <xdr:row>3</xdr:row>
      <xdr:rowOff>66675</xdr:rowOff>
    </xdr:to>
    <xdr:sp macro="" textlink="">
      <xdr:nvSpPr>
        <xdr:cNvPr id="2" name="TextovéPole 1">
          <a:extLst>
            <a:ext uri="{FF2B5EF4-FFF2-40B4-BE49-F238E27FC236}">
              <a16:creationId xmlns:a16="http://schemas.microsoft.com/office/drawing/2014/main" id="{68E36D3E-CEA6-4725-821F-85469A02057C}"/>
            </a:ext>
          </a:extLst>
        </xdr:cNvPr>
        <xdr:cNvSpPr txBox="1"/>
      </xdr:nvSpPr>
      <xdr:spPr>
        <a:xfrm>
          <a:off x="1819275" y="542925"/>
          <a:ext cx="48101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800" b="1">
              <a:solidFill>
                <a:schemeClr val="bg1"/>
              </a:solidFill>
              <a:latin typeface="Georgia" pitchFamily="18" charset="0"/>
            </a:rPr>
            <a:t>Seed processing</a:t>
          </a:r>
          <a:r>
            <a:rPr lang="cs-CZ" sz="1800" b="1" baseline="0">
              <a:solidFill>
                <a:schemeClr val="bg1"/>
              </a:solidFill>
              <a:latin typeface="Georgia" pitchFamily="18" charset="0"/>
            </a:rPr>
            <a:t> plat in</a:t>
          </a:r>
          <a:r>
            <a:rPr lang="cs-CZ" sz="1800" b="1">
              <a:solidFill>
                <a:schemeClr val="bg1"/>
              </a:solidFill>
              <a:latin typeface="Georgia" pitchFamily="18" charset="0"/>
            </a:rPr>
            <a:t> Týniště nad Orlicí</a:t>
          </a:r>
        </a:p>
      </xdr:txBody>
    </xdr:sp>
    <xdr:clientData/>
  </xdr:twoCellAnchor>
  <xdr:twoCellAnchor>
    <xdr:from>
      <xdr:col>1</xdr:col>
      <xdr:colOff>1733550</xdr:colOff>
      <xdr:row>0</xdr:row>
      <xdr:rowOff>0</xdr:rowOff>
    </xdr:from>
    <xdr:to>
      <xdr:col>5</xdr:col>
      <xdr:colOff>285750</xdr:colOff>
      <xdr:row>2</xdr:row>
      <xdr:rowOff>0</xdr:rowOff>
    </xdr:to>
    <xdr:sp macro="" textlink="">
      <xdr:nvSpPr>
        <xdr:cNvPr id="3" name="TextovéPole 2">
          <a:extLst>
            <a:ext uri="{FF2B5EF4-FFF2-40B4-BE49-F238E27FC236}">
              <a16:creationId xmlns:a16="http://schemas.microsoft.com/office/drawing/2014/main" id="{73CF974B-5701-4E59-A22F-E4B67135E421}"/>
            </a:ext>
          </a:extLst>
        </xdr:cNvPr>
        <xdr:cNvSpPr txBox="1"/>
      </xdr:nvSpPr>
      <xdr:spPr>
        <a:xfrm>
          <a:off x="1819275" y="228600"/>
          <a:ext cx="48101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800" b="1">
              <a:solidFill>
                <a:schemeClr val="bg1"/>
              </a:solidFill>
              <a:latin typeface="Georgia" pitchFamily="18" charset="0"/>
            </a:rPr>
            <a:t>Lesy České republiky, s.p.</a:t>
          </a:r>
        </a:p>
      </xdr:txBody>
    </xdr:sp>
    <xdr:clientData/>
  </xdr:twoCellAnchor>
  <xdr:twoCellAnchor editAs="oneCell">
    <xdr:from>
      <xdr:col>1</xdr:col>
      <xdr:colOff>47625</xdr:colOff>
      <xdr:row>0</xdr:row>
      <xdr:rowOff>28575</xdr:rowOff>
    </xdr:from>
    <xdr:to>
      <xdr:col>1</xdr:col>
      <xdr:colOff>1375410</xdr:colOff>
      <xdr:row>2</xdr:row>
      <xdr:rowOff>110490</xdr:rowOff>
    </xdr:to>
    <xdr:pic>
      <xdr:nvPicPr>
        <xdr:cNvPr id="3267" name="Obrázek 5">
          <a:extLst>
            <a:ext uri="{FF2B5EF4-FFF2-40B4-BE49-F238E27FC236}">
              <a16:creationId xmlns:a16="http://schemas.microsoft.com/office/drawing/2014/main" id="{6CB6375B-5F8F-4665-AB37-AC9AE60524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500" t="18037" r="8696" b="12880"/>
        <a:stretch>
          <a:fillRect/>
        </a:stretch>
      </xdr:blipFill>
      <xdr:spPr bwMode="auto">
        <a:xfrm>
          <a:off x="133350" y="28575"/>
          <a:ext cx="1333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54</xdr:row>
      <xdr:rowOff>0</xdr:rowOff>
    </xdr:from>
    <xdr:to>
      <xdr:col>4</xdr:col>
      <xdr:colOff>1329690</xdr:colOff>
      <xdr:row>60</xdr:row>
      <xdr:rowOff>138007</xdr:rowOff>
    </xdr:to>
    <xdr:pic>
      <xdr:nvPicPr>
        <xdr:cNvPr id="3268" name="Obrázek 4">
          <a:extLst>
            <a:ext uri="{FF2B5EF4-FFF2-40B4-BE49-F238E27FC236}">
              <a16:creationId xmlns:a16="http://schemas.microsoft.com/office/drawing/2014/main" id="{95C166FF-17AE-46A8-B0B1-A2220BFA06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9900" y="11068050"/>
          <a:ext cx="10953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Verejne71/Strategie_SZ/Rok%202019/Kalkulace%20ceny%20osiva%202019/Kopie%20-%20Kalkulace%20UVN_podklad%20cen&#237;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9"/>
      <sheetName val="2001"/>
      <sheetName val="2003"/>
      <sheetName val="2003 (2)"/>
      <sheetName val="2004"/>
      <sheetName val="2006"/>
      <sheetName val="2007"/>
      <sheetName val="2007šípek v semeni"/>
      <sheetName val="2008"/>
      <sheetName val="2009"/>
      <sheetName val="2010"/>
      <sheetName val="pom.mat.k výpočtu"/>
      <sheetName val="2011 stažení N luštírna"/>
      <sheetName val="2011 staž.N luštírna+MH"/>
      <sheetName val="2012"/>
      <sheetName val="2013"/>
      <sheetName val="2014"/>
      <sheetName val="2014snaha sloučit v.213 a 215"/>
      <sheetName val="2014 při zprac.průměr.mn.semene"/>
      <sheetName val="2015"/>
      <sheetName val="2016"/>
      <sheetName val="tabulka srovnávacích údajů"/>
      <sheetName val="2017"/>
      <sheetName val="2018"/>
      <sheetName val="2018 sloučený v.213 a v.215"/>
      <sheetName val="2018 sloučné výk.výhled"/>
      <sheetName val="Lis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4">
          <cell r="P34">
            <v>0.98960000000000004</v>
          </cell>
          <cell r="Q34">
            <v>0.82509999999999994</v>
          </cell>
        </row>
        <row r="35">
          <cell r="P35">
            <v>0.99209999999999998</v>
          </cell>
          <cell r="Q35">
            <v>0.82489999999999997</v>
          </cell>
        </row>
        <row r="36">
          <cell r="P36">
            <v>0.89359999999999995</v>
          </cell>
          <cell r="Q36">
            <v>0.45789999999999997</v>
          </cell>
        </row>
        <row r="37">
          <cell r="P37">
            <v>0.94779999999999998</v>
          </cell>
          <cell r="Q37">
            <v>0.66949999999999998</v>
          </cell>
        </row>
        <row r="38">
          <cell r="P38">
            <v>0.88739999999999997</v>
          </cell>
          <cell r="Q38">
            <v>0.53259999999999996</v>
          </cell>
        </row>
        <row r="39">
          <cell r="P39">
            <v>0.88739999999999997</v>
          </cell>
          <cell r="Q39">
            <v>0.53259999999999996</v>
          </cell>
        </row>
        <row r="40">
          <cell r="P40">
            <v>0.34229999999999999</v>
          </cell>
          <cell r="Q40">
            <v>0.32250000000000001</v>
          </cell>
        </row>
        <row r="41">
          <cell r="P41">
            <v>0.98939999999999995</v>
          </cell>
          <cell r="Q41">
            <v>0.81200000000000006</v>
          </cell>
        </row>
        <row r="42">
          <cell r="P42">
            <v>0.92930000000000001</v>
          </cell>
          <cell r="Q42">
            <v>0.72099999999999997</v>
          </cell>
        </row>
        <row r="43">
          <cell r="P43">
            <v>0.92930000000000001</v>
          </cell>
          <cell r="Q43">
            <v>0.72099999999999997</v>
          </cell>
        </row>
        <row r="44">
          <cell r="P44">
            <v>0.92930000000000001</v>
          </cell>
          <cell r="Q44">
            <v>0.72099999999999997</v>
          </cell>
        </row>
        <row r="45">
          <cell r="P45">
            <v>0.92930000000000001</v>
          </cell>
          <cell r="Q45">
            <v>0.72099999999999997</v>
          </cell>
        </row>
        <row r="46">
          <cell r="P46">
            <v>0.97499999999999998</v>
          </cell>
          <cell r="Q46">
            <v>0.81</v>
          </cell>
        </row>
        <row r="47">
          <cell r="P47">
            <v>0.97499999999999998</v>
          </cell>
          <cell r="Q47">
            <v>0.81</v>
          </cell>
        </row>
        <row r="48">
          <cell r="P48">
            <v>0.95530000000000004</v>
          </cell>
          <cell r="Q48">
            <v>0.43559999999999999</v>
          </cell>
        </row>
        <row r="49">
          <cell r="P49">
            <v>0.95530000000000004</v>
          </cell>
          <cell r="Q49">
            <v>0.43559999999999999</v>
          </cell>
        </row>
        <row r="51">
          <cell r="P51">
            <v>0.97270000000000001</v>
          </cell>
          <cell r="Q51">
            <v>0.75600000000000001</v>
          </cell>
        </row>
        <row r="52">
          <cell r="P52">
            <v>0.98380000000000001</v>
          </cell>
          <cell r="Q52">
            <v>0.77100000000000002</v>
          </cell>
        </row>
        <row r="53">
          <cell r="P53">
            <v>0.93969999999999998</v>
          </cell>
          <cell r="Q53">
            <v>0.75900000000000001</v>
          </cell>
        </row>
        <row r="54">
          <cell r="P54">
            <v>0.995</v>
          </cell>
          <cell r="Q54">
            <v>0.9</v>
          </cell>
        </row>
        <row r="55">
          <cell r="P55">
            <v>0.99</v>
          </cell>
          <cell r="Q55">
            <v>0.8</v>
          </cell>
        </row>
        <row r="56">
          <cell r="P56">
            <v>0.99</v>
          </cell>
          <cell r="Q56">
            <v>0.6</v>
          </cell>
        </row>
        <row r="58">
          <cell r="P58">
            <v>0.99709999999999999</v>
          </cell>
          <cell r="Q58">
            <v>0.72119999999999995</v>
          </cell>
        </row>
        <row r="59">
          <cell r="P59">
            <v>0.99860000000000004</v>
          </cell>
          <cell r="Q59">
            <v>0.438</v>
          </cell>
        </row>
        <row r="60">
          <cell r="P60">
            <v>1</v>
          </cell>
          <cell r="Q60">
            <v>0.3412</v>
          </cell>
        </row>
        <row r="61">
          <cell r="P61">
            <v>0.9</v>
          </cell>
          <cell r="Q61">
            <v>0.8</v>
          </cell>
        </row>
        <row r="62">
          <cell r="P62">
            <v>0.93969999999999998</v>
          </cell>
          <cell r="Q62">
            <v>0.75900000000000001</v>
          </cell>
        </row>
        <row r="63">
          <cell r="P63">
            <v>0.98899999999999999</v>
          </cell>
          <cell r="Q63">
            <v>0.84</v>
          </cell>
        </row>
      </sheetData>
      <sheetData sheetId="26"/>
      <sheetData sheetId="2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emenarskyzavod.c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3"/>
  <sheetViews>
    <sheetView topLeftCell="A7" zoomScale="96" zoomScaleNormal="96" workbookViewId="0">
      <selection activeCell="E20" sqref="E20"/>
    </sheetView>
  </sheetViews>
  <sheetFormatPr defaultRowHeight="12.75" x14ac:dyDescent="0.2"/>
  <cols>
    <col min="1" max="1" width="4.28515625" customWidth="1"/>
    <col min="2" max="2" width="32.7109375" customWidth="1"/>
    <col min="3" max="3" width="20.5703125" customWidth="1"/>
    <col min="4" max="4" width="11.5703125" customWidth="1"/>
    <col min="5" max="5" width="10.28515625" style="13" customWidth="1"/>
    <col min="6" max="6" width="13" style="13" customWidth="1"/>
    <col min="7" max="7" width="9.140625" style="14"/>
  </cols>
  <sheetData>
    <row r="1" spans="1:8" ht="19.5" customHeight="1" x14ac:dyDescent="0.4">
      <c r="A1" s="2"/>
      <c r="B1" s="2"/>
      <c r="C1" s="2"/>
      <c r="D1" s="2"/>
    </row>
    <row r="2" spans="1:8" ht="10.5" customHeight="1" x14ac:dyDescent="0.4">
      <c r="A2" s="2"/>
      <c r="B2" s="88"/>
      <c r="C2" s="88"/>
      <c r="D2" s="88"/>
    </row>
    <row r="3" spans="1:8" ht="19.5" x14ac:dyDescent="0.4">
      <c r="A3" s="2"/>
      <c r="B3" s="88"/>
      <c r="C3" s="88"/>
      <c r="D3" s="88"/>
    </row>
    <row r="4" spans="1:8" ht="19.5" x14ac:dyDescent="0.4">
      <c r="A4" s="2"/>
      <c r="B4" s="88"/>
      <c r="C4" s="88"/>
      <c r="D4" s="88"/>
    </row>
    <row r="5" spans="1:8" ht="19.5" x14ac:dyDescent="0.4">
      <c r="A5" s="2"/>
      <c r="B5" s="89" t="s">
        <v>95</v>
      </c>
      <c r="C5" s="89"/>
      <c r="D5" s="89"/>
      <c r="E5" s="15"/>
      <c r="F5" s="15"/>
      <c r="G5" s="15"/>
      <c r="H5" s="16"/>
    </row>
    <row r="6" spans="1:8" ht="15.75" thickBot="1" x14ac:dyDescent="0.3">
      <c r="B6" s="16"/>
      <c r="C6" s="16"/>
      <c r="D6" s="16"/>
      <c r="E6" s="15"/>
      <c r="F6" s="15"/>
      <c r="G6" s="15"/>
      <c r="H6" s="16"/>
    </row>
    <row r="7" spans="1:8" s="1" customFormat="1" ht="75.75" customHeight="1" thickBot="1" x14ac:dyDescent="0.3">
      <c r="B7" s="17" t="s">
        <v>44</v>
      </c>
      <c r="C7" s="17" t="s">
        <v>45</v>
      </c>
      <c r="D7" s="18" t="s">
        <v>69</v>
      </c>
      <c r="E7" s="19" t="s">
        <v>104</v>
      </c>
      <c r="F7" s="20" t="s">
        <v>103</v>
      </c>
      <c r="G7" s="21"/>
      <c r="H7" s="22"/>
    </row>
    <row r="8" spans="1:8" ht="15" x14ac:dyDescent="0.25">
      <c r="B8" s="23" t="s">
        <v>3</v>
      </c>
      <c r="C8" s="24" t="s">
        <v>56</v>
      </c>
      <c r="D8" s="25">
        <v>5440</v>
      </c>
      <c r="E8" s="26">
        <v>4500</v>
      </c>
      <c r="F8" s="27">
        <f>E8*'[1]2018 sloučený v.213 a v.215'!$P$34*'[1]2018 sloučený v.213 a v.215'!$Q$34</f>
        <v>3674.3353199999997</v>
      </c>
      <c r="G8" s="15"/>
      <c r="H8" s="16"/>
    </row>
    <row r="9" spans="1:8" ht="15" x14ac:dyDescent="0.25">
      <c r="B9" s="28" t="s">
        <v>92</v>
      </c>
      <c r="C9" s="29" t="s">
        <v>56</v>
      </c>
      <c r="D9" s="30">
        <v>6000</v>
      </c>
      <c r="E9" s="31"/>
      <c r="F9" s="32">
        <f>E9*'[1]2018 sloučený v.213 a v.215'!$P$34*'[1]2018 sloučený v.213 a v.215'!$Q$34</f>
        <v>0</v>
      </c>
      <c r="G9" s="15"/>
      <c r="H9" s="16"/>
    </row>
    <row r="10" spans="1:8" ht="12.75" customHeight="1" x14ac:dyDescent="0.25">
      <c r="B10" s="28" t="s">
        <v>85</v>
      </c>
      <c r="C10" s="29" t="s">
        <v>56</v>
      </c>
      <c r="D10" s="33">
        <v>3000</v>
      </c>
      <c r="E10" s="34">
        <v>3000</v>
      </c>
      <c r="F10" s="35">
        <f>E10*'[1]2018 sloučený v.213 a v.215'!$P$34*'[1]2018 sloučený v.213 a v.215'!$Q$34</f>
        <v>2449.5568800000001</v>
      </c>
      <c r="G10" s="15"/>
      <c r="H10" s="16"/>
    </row>
    <row r="11" spans="1:8" ht="12.75" customHeight="1" x14ac:dyDescent="0.25">
      <c r="B11" s="36" t="s">
        <v>87</v>
      </c>
      <c r="C11" s="37" t="s">
        <v>46</v>
      </c>
      <c r="D11" s="33">
        <v>1900</v>
      </c>
      <c r="E11" s="31"/>
      <c r="F11" s="32">
        <f>E11*'[1]2018 sloučený v.213 a v.215'!$P$48*'[1]2018 sloučený v.213 a v.215'!$Q$48</f>
        <v>0</v>
      </c>
      <c r="G11" s="15"/>
      <c r="H11" s="16"/>
    </row>
    <row r="12" spans="1:8" ht="12.75" customHeight="1" x14ac:dyDescent="0.25">
      <c r="B12" s="38" t="s">
        <v>88</v>
      </c>
      <c r="C12" s="37" t="s">
        <v>46</v>
      </c>
      <c r="D12" s="33">
        <v>2200</v>
      </c>
      <c r="E12" s="31">
        <v>2200</v>
      </c>
      <c r="F12" s="32">
        <f>E12*'[1]2018 sloučený v.213 a v.215'!$P$48*'[1]2018 sloučený v.213 a v.215'!$Q$48</f>
        <v>915.48309600000016</v>
      </c>
      <c r="G12" s="15"/>
      <c r="H12" s="16"/>
    </row>
    <row r="13" spans="1:8" ht="12.75" customHeight="1" x14ac:dyDescent="0.25">
      <c r="B13" s="38" t="s">
        <v>64</v>
      </c>
      <c r="C13" s="37" t="s">
        <v>65</v>
      </c>
      <c r="D13" s="33">
        <v>5800</v>
      </c>
      <c r="E13" s="31">
        <v>5800</v>
      </c>
      <c r="F13" s="32">
        <f>E13*'[1]2018 sloučený v.213 a v.215'!$P$49*'[1]2018 sloučený v.213 a v.215'!$Q$49</f>
        <v>2413.5463439999999</v>
      </c>
      <c r="G13" s="15"/>
      <c r="H13" s="16"/>
    </row>
    <row r="14" spans="1:8" ht="12.75" customHeight="1" x14ac:dyDescent="0.25">
      <c r="B14" s="38" t="s">
        <v>57</v>
      </c>
      <c r="C14" s="37" t="s">
        <v>58</v>
      </c>
      <c r="D14" s="33">
        <v>23990</v>
      </c>
      <c r="E14" s="31">
        <v>23990</v>
      </c>
      <c r="F14" s="32">
        <f>E14*'[1]2018 sloučený v.213 a v.215'!$P$37*'[1]2018 sloučený v.213 a v.215'!$Q$37</f>
        <v>15222.904878999998</v>
      </c>
      <c r="G14" s="15"/>
      <c r="H14" s="16"/>
    </row>
    <row r="15" spans="1:8" ht="12.75" customHeight="1" x14ac:dyDescent="0.25">
      <c r="B15" s="38" t="s">
        <v>1</v>
      </c>
      <c r="C15" s="37" t="s">
        <v>26</v>
      </c>
      <c r="D15" s="33">
        <v>9600</v>
      </c>
      <c r="E15" s="31">
        <v>9600</v>
      </c>
      <c r="F15" s="32">
        <f>E15*'[1]2018 sloučený v.213 a v.215'!$P$35*'[1]2018 sloučený v.213 a v.215'!$Q$35</f>
        <v>7856.4795839999997</v>
      </c>
      <c r="G15" s="15"/>
      <c r="H15" s="16"/>
    </row>
    <row r="16" spans="1:8" ht="12.75" customHeight="1" x14ac:dyDescent="0.25">
      <c r="B16" s="39" t="s">
        <v>96</v>
      </c>
      <c r="C16" s="40" t="s">
        <v>26</v>
      </c>
      <c r="D16" s="33">
        <v>6500</v>
      </c>
      <c r="E16" s="31">
        <v>7000</v>
      </c>
      <c r="F16" s="32">
        <f>E16*'[1]2018 sloučený v.213 a v.215'!$P$35*'[1]2018 sloučený v.213 a v.215'!$Q$35</f>
        <v>5728.6830299999992</v>
      </c>
      <c r="G16" s="15"/>
      <c r="H16" s="16"/>
    </row>
    <row r="17" spans="2:8" ht="12.75" customHeight="1" x14ac:dyDescent="0.25">
      <c r="B17" s="38" t="s">
        <v>0</v>
      </c>
      <c r="C17" s="37" t="s">
        <v>24</v>
      </c>
      <c r="D17" s="33">
        <v>3100</v>
      </c>
      <c r="E17" s="31"/>
      <c r="F17" s="32"/>
      <c r="G17" s="15"/>
      <c r="H17" s="16"/>
    </row>
    <row r="18" spans="2:8" ht="12.75" customHeight="1" x14ac:dyDescent="0.25">
      <c r="B18" s="38" t="s">
        <v>2</v>
      </c>
      <c r="C18" s="37" t="s">
        <v>27</v>
      </c>
      <c r="D18" s="33">
        <v>5300</v>
      </c>
      <c r="E18" s="31"/>
      <c r="F18" s="32"/>
      <c r="G18" s="15"/>
      <c r="H18" s="16"/>
    </row>
    <row r="19" spans="2:8" ht="12.75" customHeight="1" x14ac:dyDescent="0.25">
      <c r="B19" s="38" t="s">
        <v>75</v>
      </c>
      <c r="C19" s="37" t="s">
        <v>76</v>
      </c>
      <c r="D19" s="33">
        <v>2200</v>
      </c>
      <c r="E19" s="31"/>
      <c r="F19" s="32"/>
      <c r="G19" s="15"/>
      <c r="H19" s="16"/>
    </row>
    <row r="20" spans="2:8" ht="12.75" customHeight="1" x14ac:dyDescent="0.25">
      <c r="B20" s="38" t="s">
        <v>94</v>
      </c>
      <c r="C20" s="37" t="s">
        <v>25</v>
      </c>
      <c r="D20" s="33">
        <v>4000</v>
      </c>
      <c r="E20" s="31"/>
      <c r="F20" s="32"/>
      <c r="G20" s="15"/>
      <c r="H20" s="16"/>
    </row>
    <row r="21" spans="2:8" ht="12.75" customHeight="1" x14ac:dyDescent="0.25">
      <c r="B21" s="38" t="s">
        <v>59</v>
      </c>
      <c r="C21" s="37" t="s">
        <v>28</v>
      </c>
      <c r="D21" s="33">
        <v>13300</v>
      </c>
      <c r="E21" s="31">
        <v>20000</v>
      </c>
      <c r="F21" s="32">
        <f>E21*'[1]2018 sloučený v.213 a v.215'!$P$36*'[1]2018 sloučený v.213 a v.215'!$Q$36</f>
        <v>8183.5887999999995</v>
      </c>
      <c r="G21" s="15"/>
      <c r="H21" s="16"/>
    </row>
    <row r="22" spans="2:8" ht="12.75" customHeight="1" x14ac:dyDescent="0.25">
      <c r="B22" s="39" t="s">
        <v>66</v>
      </c>
      <c r="C22" s="40" t="s">
        <v>28</v>
      </c>
      <c r="D22" s="33">
        <v>14800</v>
      </c>
      <c r="E22" s="31"/>
      <c r="F22" s="32"/>
      <c r="G22" s="15"/>
      <c r="H22" s="16"/>
    </row>
    <row r="23" spans="2:8" ht="12.75" customHeight="1" x14ac:dyDescent="0.25">
      <c r="B23" s="39" t="s">
        <v>86</v>
      </c>
      <c r="C23" s="40" t="s">
        <v>28</v>
      </c>
      <c r="D23" s="33">
        <v>6500</v>
      </c>
      <c r="E23" s="31"/>
      <c r="F23" s="32"/>
      <c r="G23" s="15"/>
      <c r="H23" s="16"/>
    </row>
    <row r="24" spans="2:8" ht="12.75" customHeight="1" x14ac:dyDescent="0.25">
      <c r="B24" s="38" t="s">
        <v>101</v>
      </c>
      <c r="C24" s="37" t="s">
        <v>29</v>
      </c>
      <c r="D24" s="33">
        <v>50</v>
      </c>
      <c r="E24" s="31">
        <v>85</v>
      </c>
      <c r="F24" s="32">
        <f>E24*'[1]2018 sloučený v.213 a v.215'!$P$58*'[1]2018 sloučený v.213 a v.215'!$Q$58</f>
        <v>61.1242242</v>
      </c>
      <c r="G24" s="15" t="s">
        <v>105</v>
      </c>
      <c r="H24" s="16"/>
    </row>
    <row r="25" spans="2:8" ht="12.75" customHeight="1" x14ac:dyDescent="0.25">
      <c r="B25" s="38" t="s">
        <v>102</v>
      </c>
      <c r="C25" s="37" t="s">
        <v>48</v>
      </c>
      <c r="D25" s="33">
        <v>60</v>
      </c>
      <c r="E25" s="31">
        <v>85</v>
      </c>
      <c r="F25" s="32">
        <f>E25*'[1]2018 sloučený v.213 a v.215'!$P$58*'[1]2018 sloučený v.213 a v.215'!$Q$58</f>
        <v>61.1242242</v>
      </c>
      <c r="G25" s="15" t="s">
        <v>105</v>
      </c>
      <c r="H25" s="16"/>
    </row>
    <row r="26" spans="2:8" ht="12.75" customHeight="1" x14ac:dyDescent="0.25">
      <c r="B26" s="38" t="s">
        <v>5</v>
      </c>
      <c r="C26" s="37" t="s">
        <v>30</v>
      </c>
      <c r="D26" s="33">
        <v>40</v>
      </c>
      <c r="E26" s="31">
        <v>100</v>
      </c>
      <c r="F26" s="32"/>
      <c r="G26" s="15"/>
      <c r="H26" s="16"/>
    </row>
    <row r="27" spans="2:8" ht="12.75" customHeight="1" x14ac:dyDescent="0.25">
      <c r="B27" s="38" t="s">
        <v>4</v>
      </c>
      <c r="C27" s="37" t="s">
        <v>47</v>
      </c>
      <c r="D27" s="33">
        <v>550</v>
      </c>
      <c r="E27" s="31">
        <v>600</v>
      </c>
      <c r="F27" s="32">
        <f>E27*'[1]2018 sloučený v.213 a v.215'!$P$55*'[1]2018 sloučený v.213 a v.215'!$Q$55</f>
        <v>475.20000000000005</v>
      </c>
      <c r="G27" s="15"/>
      <c r="H27" s="16"/>
    </row>
    <row r="28" spans="2:8" ht="12.75" customHeight="1" x14ac:dyDescent="0.25">
      <c r="B28" s="38" t="s">
        <v>62</v>
      </c>
      <c r="C28" s="37" t="s">
        <v>47</v>
      </c>
      <c r="D28" s="33">
        <v>700</v>
      </c>
      <c r="E28" s="31">
        <v>800</v>
      </c>
      <c r="F28" s="32">
        <f>E28*'[1]2018 sloučený v.213 a v.215'!$P$56*'[1]2018 sloučený v.213 a v.215'!$Q$56</f>
        <v>475.2</v>
      </c>
      <c r="G28" s="15"/>
      <c r="H28" s="16"/>
    </row>
    <row r="29" spans="2:8" ht="12.75" customHeight="1" x14ac:dyDescent="0.25">
      <c r="B29" s="38" t="s">
        <v>7</v>
      </c>
      <c r="C29" s="37" t="s">
        <v>50</v>
      </c>
      <c r="D29" s="41">
        <v>626</v>
      </c>
      <c r="E29" s="31">
        <v>650</v>
      </c>
      <c r="F29" s="32">
        <f>E29*'[1]2018 sloučený v.213 a v.215'!$P$41*'[1]2018 sloučený v.213 a v.215'!$Q$41</f>
        <v>522.20532000000003</v>
      </c>
      <c r="G29" s="15"/>
      <c r="H29" s="16"/>
    </row>
    <row r="30" spans="2:8" ht="12.75" customHeight="1" x14ac:dyDescent="0.25">
      <c r="B30" s="38" t="s">
        <v>10</v>
      </c>
      <c r="C30" s="37" t="s">
        <v>52</v>
      </c>
      <c r="D30" s="41">
        <v>650</v>
      </c>
      <c r="E30" s="31">
        <v>1000</v>
      </c>
      <c r="F30" s="32">
        <f>E30*'[1]2018 sloučený v.213 a v.215'!$P$44*'[1]2018 sloučený v.213 a v.215'!$Q$44</f>
        <v>670.02530000000002</v>
      </c>
      <c r="G30" s="15"/>
      <c r="H30" s="16"/>
    </row>
    <row r="31" spans="2:8" ht="12.75" customHeight="1" x14ac:dyDescent="0.25">
      <c r="B31" s="38" t="s">
        <v>9</v>
      </c>
      <c r="C31" s="37" t="s">
        <v>51</v>
      </c>
      <c r="D31" s="41">
        <v>690</v>
      </c>
      <c r="E31" s="31">
        <v>1000</v>
      </c>
      <c r="F31" s="32">
        <f>E31*'[1]2018 sloučený v.213 a v.215'!$P$43*'[1]2018 sloučený v.213 a v.215'!$Q$43</f>
        <v>670.02530000000002</v>
      </c>
      <c r="G31" s="15"/>
      <c r="H31" s="16"/>
    </row>
    <row r="32" spans="2:8" ht="12.75" customHeight="1" x14ac:dyDescent="0.25">
      <c r="B32" s="38" t="s">
        <v>11</v>
      </c>
      <c r="C32" s="37" t="s">
        <v>32</v>
      </c>
      <c r="D32" s="41">
        <v>680</v>
      </c>
      <c r="E32" s="31">
        <v>1100</v>
      </c>
      <c r="F32" s="32">
        <f>E32*'[1]2018 sloučený v.213 a v.215'!$P$45*'[1]2018 sloučený v.213 a v.215'!$Q$45</f>
        <v>737.02782999999999</v>
      </c>
      <c r="G32" s="15"/>
      <c r="H32" s="16"/>
    </row>
    <row r="33" spans="2:8" ht="12.75" customHeight="1" x14ac:dyDescent="0.25">
      <c r="B33" s="38" t="s">
        <v>8</v>
      </c>
      <c r="C33" s="37" t="s">
        <v>31</v>
      </c>
      <c r="D33" s="41">
        <v>400</v>
      </c>
      <c r="E33" s="31">
        <v>500</v>
      </c>
      <c r="F33" s="32">
        <f>E33*'[1]2018 sloučený v.213 a v.215'!$P$42*'[1]2018 sloučený v.213 a v.215'!$Q$42</f>
        <v>335.01265000000001</v>
      </c>
      <c r="G33" s="15"/>
      <c r="H33" s="16"/>
    </row>
    <row r="34" spans="2:8" ht="12.75" customHeight="1" x14ac:dyDescent="0.25">
      <c r="B34" s="38" t="s">
        <v>22</v>
      </c>
      <c r="C34" s="37" t="s">
        <v>42</v>
      </c>
      <c r="D34" s="41">
        <v>1400</v>
      </c>
      <c r="E34" s="31">
        <v>2700</v>
      </c>
      <c r="F34" s="32">
        <f>E34*'[1]2018 sloučený v.213 a v.215'!$P$63*'[1]2018 sloučený v.213 a v.215'!$Q$63</f>
        <v>2243.0520000000001</v>
      </c>
      <c r="G34" s="15"/>
      <c r="H34" s="16"/>
    </row>
    <row r="35" spans="2:8" ht="12.75" customHeight="1" x14ac:dyDescent="0.25">
      <c r="B35" s="38" t="s">
        <v>67</v>
      </c>
      <c r="C35" s="37" t="s">
        <v>68</v>
      </c>
      <c r="D35" s="41">
        <v>6000</v>
      </c>
      <c r="E35" s="31">
        <f>6500</f>
        <v>6500</v>
      </c>
      <c r="F35" s="32">
        <f>E35*'[1]2018 sloučený v.213 a v.215'!$P$40*'[1]2018 sloučený v.213 a v.215'!$Q$40</f>
        <v>717.54637500000001</v>
      </c>
      <c r="G35" s="15"/>
      <c r="H35" s="16"/>
    </row>
    <row r="36" spans="2:8" ht="12.75" customHeight="1" x14ac:dyDescent="0.25">
      <c r="B36" s="38" t="s">
        <v>73</v>
      </c>
      <c r="C36" s="37" t="s">
        <v>77</v>
      </c>
      <c r="D36" s="41">
        <v>12000</v>
      </c>
      <c r="E36" s="31">
        <v>12000</v>
      </c>
      <c r="F36" s="32"/>
      <c r="G36" s="15"/>
      <c r="H36" s="16"/>
    </row>
    <row r="37" spans="2:8" ht="12.75" customHeight="1" x14ac:dyDescent="0.25">
      <c r="B37" s="38" t="s">
        <v>91</v>
      </c>
      <c r="C37" s="37" t="s">
        <v>78</v>
      </c>
      <c r="D37" s="41">
        <v>7500</v>
      </c>
      <c r="E37" s="31">
        <v>25000</v>
      </c>
      <c r="F37" s="32">
        <f>E37*'[1]2018 sloučený v.213 a v.215'!$P$62*'[1]2018 sloučený v.213 a v.215'!$Q$62</f>
        <v>17830.807499999999</v>
      </c>
      <c r="G37" s="15"/>
      <c r="H37" s="16"/>
    </row>
    <row r="38" spans="2:8" ht="12.75" customHeight="1" x14ac:dyDescent="0.25">
      <c r="B38" s="38" t="s">
        <v>90</v>
      </c>
      <c r="C38" s="37" t="s">
        <v>33</v>
      </c>
      <c r="D38" s="41">
        <v>7500</v>
      </c>
      <c r="E38" s="31">
        <v>9000</v>
      </c>
      <c r="F38" s="32">
        <f>E38*'[1]2018 sloučený v.213 a v.215'!$P$53*'[1]2018 sloučený v.213 a v.215'!$Q$53</f>
        <v>6419.0906999999997</v>
      </c>
      <c r="G38" s="15"/>
      <c r="H38" s="16"/>
    </row>
    <row r="39" spans="2:8" ht="12.75" customHeight="1" x14ac:dyDescent="0.25">
      <c r="B39" s="38" t="s">
        <v>89</v>
      </c>
      <c r="C39" s="37" t="s">
        <v>33</v>
      </c>
      <c r="D39" s="41">
        <v>3900</v>
      </c>
      <c r="E39" s="31"/>
      <c r="F39" s="32"/>
      <c r="G39" s="15"/>
      <c r="H39" s="16"/>
    </row>
    <row r="40" spans="2:8" ht="12.75" customHeight="1" x14ac:dyDescent="0.25">
      <c r="B40" s="38" t="s">
        <v>72</v>
      </c>
      <c r="C40" s="37" t="s">
        <v>79</v>
      </c>
      <c r="D40" s="41">
        <v>90</v>
      </c>
      <c r="E40" s="31">
        <v>650</v>
      </c>
      <c r="F40" s="32">
        <f>E40*'[1]2018 sloučený v.213 a v.215'!$P$59*'[1]2018 sloučený v.213 a v.215'!$Q$59</f>
        <v>284.30142000000001</v>
      </c>
      <c r="G40" s="15" t="s">
        <v>105</v>
      </c>
      <c r="H40" s="16"/>
    </row>
    <row r="41" spans="2:8" ht="12.75" customHeight="1" x14ac:dyDescent="0.25">
      <c r="B41" s="38" t="s">
        <v>17</v>
      </c>
      <c r="C41" s="37" t="s">
        <v>55</v>
      </c>
      <c r="D41" s="41">
        <v>2100</v>
      </c>
      <c r="E41" s="31">
        <v>1800</v>
      </c>
      <c r="F41" s="32">
        <f>E41*'[1]2018 sloučený v.213 a v.215'!$P$54*'[1]2018 sloučený v.213 a v.215'!$Q$54</f>
        <v>1611.9</v>
      </c>
      <c r="G41" s="15"/>
      <c r="H41" s="16"/>
    </row>
    <row r="42" spans="2:8" ht="12.75" customHeight="1" x14ac:dyDescent="0.25">
      <c r="B42" s="38" t="s">
        <v>60</v>
      </c>
      <c r="C42" s="37" t="s">
        <v>61</v>
      </c>
      <c r="D42" s="41">
        <v>4900</v>
      </c>
      <c r="E42" s="31">
        <v>6500</v>
      </c>
      <c r="F42" s="32">
        <f>E42*'[1]2018 sloučený v.213 a v.215'!$P$52*'[1]2018 sloučený v.213 a v.215'!$Q$52</f>
        <v>4930.3136999999997</v>
      </c>
      <c r="G42" s="15"/>
      <c r="H42" s="16"/>
    </row>
    <row r="43" spans="2:8" ht="12.75" customHeight="1" x14ac:dyDescent="0.25">
      <c r="B43" s="38" t="s">
        <v>6</v>
      </c>
      <c r="C43" s="37" t="s">
        <v>49</v>
      </c>
      <c r="D43" s="41">
        <v>3500</v>
      </c>
      <c r="E43" s="31">
        <v>6400</v>
      </c>
      <c r="F43" s="32">
        <f>E43*'[1]2018 sloučený v.213 a v.215'!$P$51*'[1]2018 sloučený v.213 a v.215'!$Q$51</f>
        <v>4706.3116799999998</v>
      </c>
      <c r="G43" s="15"/>
      <c r="H43" s="16"/>
    </row>
    <row r="44" spans="2:8" ht="12.75" customHeight="1" x14ac:dyDescent="0.25">
      <c r="B44" s="38" t="s">
        <v>12</v>
      </c>
      <c r="C44" s="37" t="s">
        <v>53</v>
      </c>
      <c r="D44" s="41">
        <v>1410</v>
      </c>
      <c r="E44" s="31">
        <v>1410</v>
      </c>
      <c r="F44" s="32">
        <f>E44*'[1]2018 sloučený v.213 a v.215'!$P$46*'[1]2018 sloučený v.213 a v.215'!$Q$46</f>
        <v>1113.5475000000001</v>
      </c>
      <c r="G44" s="15"/>
      <c r="H44" s="16"/>
    </row>
    <row r="45" spans="2:8" ht="12.75" customHeight="1" x14ac:dyDescent="0.25">
      <c r="B45" s="38" t="s">
        <v>97</v>
      </c>
      <c r="C45" s="37" t="s">
        <v>34</v>
      </c>
      <c r="D45" s="41">
        <v>700</v>
      </c>
      <c r="E45" s="31">
        <v>700</v>
      </c>
      <c r="F45" s="32">
        <f>E45*'[1]2018 sloučený v.213 a v.215'!$P$46*'[1]2018 sloučený v.213 a v.215'!$Q$46</f>
        <v>552.82500000000005</v>
      </c>
      <c r="G45" s="15"/>
      <c r="H45" s="16"/>
    </row>
    <row r="46" spans="2:8" ht="12.75" customHeight="1" x14ac:dyDescent="0.25">
      <c r="B46" s="38" t="s">
        <v>13</v>
      </c>
      <c r="C46" s="37" t="s">
        <v>34</v>
      </c>
      <c r="D46" s="41">
        <v>1020</v>
      </c>
      <c r="E46" s="31">
        <v>1020</v>
      </c>
      <c r="F46" s="32">
        <f>E46*'[1]2018 sloučený v.213 a v.215'!$P$47*'[1]2018 sloučený v.213 a v.215'!$Q$47</f>
        <v>805.54500000000007</v>
      </c>
      <c r="G46" s="15"/>
      <c r="H46" s="16"/>
    </row>
    <row r="47" spans="2:8" ht="12.75" customHeight="1" x14ac:dyDescent="0.25">
      <c r="B47" s="38" t="s">
        <v>14</v>
      </c>
      <c r="C47" s="37" t="s">
        <v>35</v>
      </c>
      <c r="D47" s="41">
        <v>3500</v>
      </c>
      <c r="E47" s="31">
        <v>6000</v>
      </c>
      <c r="F47" s="32">
        <f>E47*'[1]2018 sloučený v.213 a v.215'!$P$38*'[1]2018 sloučený v.213 a v.215'!$Q$38</f>
        <v>2835.7754399999994</v>
      </c>
      <c r="G47" s="15"/>
      <c r="H47" s="16"/>
    </row>
    <row r="48" spans="2:8" ht="12.75" customHeight="1" x14ac:dyDescent="0.25">
      <c r="B48" s="38" t="s">
        <v>15</v>
      </c>
      <c r="C48" s="37" t="s">
        <v>36</v>
      </c>
      <c r="D48" s="41">
        <v>6000</v>
      </c>
      <c r="E48" s="31">
        <v>11000</v>
      </c>
      <c r="F48" s="32">
        <f>E48*'[1]2018 sloučený v.213 a v.215'!$P$39*'[1]2018 sloučený v.213 a v.215'!$Q$39</f>
        <v>5198.9216399999996</v>
      </c>
      <c r="G48" s="15"/>
      <c r="H48" s="16"/>
    </row>
    <row r="49" spans="1:8" ht="12.75" customHeight="1" x14ac:dyDescent="0.25">
      <c r="B49" s="38" t="s">
        <v>16</v>
      </c>
      <c r="C49" s="37" t="s">
        <v>54</v>
      </c>
      <c r="D49" s="41">
        <v>2300</v>
      </c>
      <c r="E49" s="31"/>
      <c r="F49" s="32"/>
      <c r="G49" s="15"/>
      <c r="H49" s="16"/>
    </row>
    <row r="50" spans="1:8" ht="12.75" customHeight="1" x14ac:dyDescent="0.25">
      <c r="B50" s="38" t="s">
        <v>106</v>
      </c>
      <c r="C50" s="37" t="s">
        <v>80</v>
      </c>
      <c r="D50" s="41">
        <v>150000</v>
      </c>
      <c r="E50" s="31">
        <v>150000</v>
      </c>
      <c r="F50" s="32">
        <f>E50*'[1]2018 sloučený v.213 a v.215'!$P$61*'[1]2018 sloučený v.213 a v.215'!$Q$61</f>
        <v>108000</v>
      </c>
      <c r="G50" s="15"/>
      <c r="H50" s="16"/>
    </row>
    <row r="51" spans="1:8" ht="12.75" customHeight="1" x14ac:dyDescent="0.25">
      <c r="B51" s="38" t="s">
        <v>74</v>
      </c>
      <c r="C51" s="37" t="s">
        <v>81</v>
      </c>
      <c r="D51" s="41">
        <v>35</v>
      </c>
      <c r="E51" s="31"/>
      <c r="F51" s="32"/>
      <c r="G51" s="15" t="s">
        <v>105</v>
      </c>
      <c r="H51" s="16"/>
    </row>
    <row r="52" spans="1:8" ht="12.75" customHeight="1" x14ac:dyDescent="0.25">
      <c r="B52" s="38" t="s">
        <v>82</v>
      </c>
      <c r="C52" s="37" t="s">
        <v>83</v>
      </c>
      <c r="D52" s="41">
        <v>100</v>
      </c>
      <c r="E52" s="31">
        <v>300</v>
      </c>
      <c r="F52" s="32">
        <f>E52*'[1]2018 sloučený v.213 a v.215'!$P$60*'[1]2018 sloučený v.213 a v.215'!$Q$60</f>
        <v>102.36</v>
      </c>
      <c r="G52" s="15" t="s">
        <v>105</v>
      </c>
      <c r="H52" s="16"/>
    </row>
    <row r="53" spans="1:8" ht="12.75" customHeight="1" x14ac:dyDescent="0.25">
      <c r="B53" s="38" t="s">
        <v>18</v>
      </c>
      <c r="C53" s="37" t="s">
        <v>37</v>
      </c>
      <c r="D53" s="41">
        <v>1538</v>
      </c>
      <c r="E53" s="31"/>
      <c r="F53" s="32"/>
      <c r="G53" s="15"/>
      <c r="H53" s="16"/>
    </row>
    <row r="54" spans="1:8" ht="12.75" customHeight="1" x14ac:dyDescent="0.25">
      <c r="B54" s="38" t="s">
        <v>19</v>
      </c>
      <c r="C54" s="37" t="s">
        <v>38</v>
      </c>
      <c r="D54" s="41">
        <v>1429</v>
      </c>
      <c r="E54" s="31"/>
      <c r="F54" s="32"/>
      <c r="G54" s="15"/>
      <c r="H54" s="16"/>
    </row>
    <row r="55" spans="1:8" ht="12.75" customHeight="1" x14ac:dyDescent="0.25">
      <c r="B55" s="38" t="s">
        <v>63</v>
      </c>
      <c r="C55" s="37" t="s">
        <v>39</v>
      </c>
      <c r="D55" s="41">
        <v>593</v>
      </c>
      <c r="E55" s="31"/>
      <c r="F55" s="32"/>
      <c r="G55" s="15"/>
      <c r="H55" s="16"/>
    </row>
    <row r="56" spans="1:8" ht="12.75" customHeight="1" x14ac:dyDescent="0.25">
      <c r="B56" s="38" t="s">
        <v>20</v>
      </c>
      <c r="C56" s="37" t="s">
        <v>40</v>
      </c>
      <c r="D56" s="41">
        <v>1450</v>
      </c>
      <c r="E56" s="31"/>
      <c r="F56" s="32"/>
      <c r="G56" s="15"/>
      <c r="H56" s="16"/>
    </row>
    <row r="57" spans="1:8" ht="12.75" customHeight="1" x14ac:dyDescent="0.25">
      <c r="B57" s="38" t="s">
        <v>21</v>
      </c>
      <c r="C57" s="37" t="s">
        <v>41</v>
      </c>
      <c r="D57" s="41">
        <v>1425</v>
      </c>
      <c r="E57" s="31"/>
      <c r="F57" s="32"/>
      <c r="G57" s="15"/>
      <c r="H57" s="16"/>
    </row>
    <row r="58" spans="1:8" ht="12.75" customHeight="1" thickBot="1" x14ac:dyDescent="0.3">
      <c r="B58" s="42" t="s">
        <v>23</v>
      </c>
      <c r="C58" s="43" t="s">
        <v>43</v>
      </c>
      <c r="D58" s="44">
        <v>2730</v>
      </c>
      <c r="E58" s="45"/>
      <c r="F58" s="46"/>
      <c r="G58" s="15"/>
      <c r="H58" s="16"/>
    </row>
    <row r="59" spans="1:8" ht="12.75" customHeight="1" x14ac:dyDescent="0.25">
      <c r="B59" s="16"/>
      <c r="C59" s="47"/>
      <c r="D59" s="48"/>
      <c r="E59" s="15"/>
      <c r="F59" s="15"/>
      <c r="G59" s="15"/>
      <c r="H59" s="16"/>
    </row>
    <row r="60" spans="1:8" ht="12.75" customHeight="1" x14ac:dyDescent="0.25">
      <c r="B60" s="90" t="s">
        <v>71</v>
      </c>
      <c r="C60" s="90"/>
      <c r="D60" s="90"/>
      <c r="E60" s="15"/>
      <c r="F60" s="15"/>
      <c r="G60" s="15"/>
      <c r="H60" s="16"/>
    </row>
    <row r="61" spans="1:8" ht="12.75" customHeight="1" x14ac:dyDescent="0.25">
      <c r="B61" s="90" t="s">
        <v>93</v>
      </c>
      <c r="C61" s="90"/>
      <c r="D61" s="90"/>
      <c r="E61" s="15"/>
      <c r="F61" s="15"/>
      <c r="G61" s="15"/>
      <c r="H61" s="16"/>
    </row>
    <row r="62" spans="1:8" ht="12.75" customHeight="1" x14ac:dyDescent="0.25">
      <c r="B62" s="90" t="s">
        <v>84</v>
      </c>
      <c r="C62" s="90"/>
      <c r="D62" s="48"/>
      <c r="E62" s="15"/>
      <c r="F62" s="15"/>
      <c r="G62" s="15"/>
      <c r="H62" s="16"/>
    </row>
    <row r="63" spans="1:8" ht="12.75" customHeight="1" x14ac:dyDescent="0.25">
      <c r="B63" s="49" t="s">
        <v>107</v>
      </c>
      <c r="C63" s="50"/>
      <c r="D63" s="50"/>
      <c r="E63" s="15"/>
      <c r="F63" s="15"/>
      <c r="G63" s="15"/>
      <c r="H63" s="16"/>
    </row>
    <row r="64" spans="1:8" ht="21" customHeight="1" x14ac:dyDescent="0.25">
      <c r="A64" s="3"/>
      <c r="B64" s="91" t="s">
        <v>70</v>
      </c>
      <c r="C64" s="91"/>
      <c r="D64" s="91"/>
      <c r="E64" s="15"/>
      <c r="F64" s="15"/>
      <c r="G64" s="15"/>
      <c r="H64" s="47"/>
    </row>
    <row r="65" spans="1:8" ht="11.85" customHeight="1" x14ac:dyDescent="0.25">
      <c r="A65" s="3"/>
      <c r="B65" s="87" t="s">
        <v>99</v>
      </c>
      <c r="C65" s="87"/>
      <c r="D65" s="87"/>
      <c r="E65" s="15"/>
      <c r="F65" s="15"/>
      <c r="G65" s="15"/>
      <c r="H65" s="16"/>
    </row>
    <row r="66" spans="1:8" ht="11.85" customHeight="1" x14ac:dyDescent="0.25">
      <c r="A66" s="5"/>
      <c r="B66" s="47"/>
      <c r="C66" s="47"/>
      <c r="D66" s="47"/>
      <c r="E66" s="15"/>
      <c r="F66" s="15"/>
      <c r="G66" s="15"/>
      <c r="H66" s="16"/>
    </row>
    <row r="67" spans="1:8" ht="15.75" customHeight="1" x14ac:dyDescent="0.25">
      <c r="A67" s="7"/>
      <c r="B67" s="86" t="s">
        <v>100</v>
      </c>
      <c r="C67" s="86"/>
      <c r="D67" s="86"/>
      <c r="E67" s="15"/>
      <c r="F67" s="15"/>
      <c r="G67" s="15"/>
      <c r="H67" s="16"/>
    </row>
    <row r="68" spans="1:8" ht="10.7" customHeight="1" x14ac:dyDescent="0.25">
      <c r="A68" s="6"/>
      <c r="B68" s="86"/>
      <c r="C68" s="86"/>
      <c r="D68" s="86"/>
      <c r="E68" s="15"/>
      <c r="F68" s="15"/>
      <c r="G68" s="15"/>
      <c r="H68" s="16"/>
    </row>
    <row r="69" spans="1:8" ht="10.7" customHeight="1" x14ac:dyDescent="0.25">
      <c r="A69" s="8"/>
      <c r="B69" s="47"/>
      <c r="C69" s="16"/>
      <c r="D69" s="16"/>
      <c r="E69" s="15"/>
      <c r="F69" s="15"/>
      <c r="G69" s="15"/>
      <c r="H69" s="16"/>
    </row>
    <row r="70" spans="1:8" ht="15" x14ac:dyDescent="0.25">
      <c r="A70" s="6"/>
      <c r="B70" s="51" t="s">
        <v>98</v>
      </c>
      <c r="C70" s="16"/>
      <c r="D70" s="16"/>
      <c r="E70" s="15"/>
      <c r="F70" s="15"/>
      <c r="G70" s="15"/>
      <c r="H70" s="16"/>
    </row>
    <row r="71" spans="1:8" ht="15" x14ac:dyDescent="0.25">
      <c r="A71" s="6"/>
      <c r="B71" s="16"/>
      <c r="C71" s="16"/>
      <c r="D71" s="16"/>
      <c r="E71" s="15"/>
      <c r="F71" s="15"/>
      <c r="G71" s="15"/>
      <c r="H71" s="16"/>
    </row>
    <row r="72" spans="1:8" ht="15" x14ac:dyDescent="0.25">
      <c r="B72" s="47"/>
      <c r="C72" s="47"/>
      <c r="D72" s="47"/>
      <c r="E72" s="15"/>
      <c r="F72" s="15"/>
      <c r="G72" s="15"/>
      <c r="H72" s="16"/>
    </row>
    <row r="73" spans="1:8" ht="15" x14ac:dyDescent="0.25">
      <c r="B73" s="47"/>
      <c r="C73" s="47"/>
      <c r="D73" s="47"/>
      <c r="E73" s="15"/>
      <c r="F73" s="15"/>
      <c r="G73" s="15"/>
      <c r="H73" s="16"/>
    </row>
  </sheetData>
  <mergeCells count="8">
    <mergeCell ref="B67:D68"/>
    <mergeCell ref="B65:D65"/>
    <mergeCell ref="B2:D4"/>
    <mergeCell ref="B5:D5"/>
    <mergeCell ref="B60:D60"/>
    <mergeCell ref="B61:D61"/>
    <mergeCell ref="B62:C62"/>
    <mergeCell ref="B64:D64"/>
  </mergeCells>
  <pageMargins left="0.17" right="0.2" top="0.37" bottom="0.35" header="0.21" footer="0.21"/>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tabSelected="1" zoomScale="90" zoomScaleNormal="90" workbookViewId="0">
      <selection activeCell="D19" sqref="D19:E19"/>
    </sheetView>
  </sheetViews>
  <sheetFormatPr defaultRowHeight="12.75" x14ac:dyDescent="0.2"/>
  <cols>
    <col min="1" max="1" width="0.85546875" customWidth="1"/>
    <col min="2" max="2" width="62.42578125" customWidth="1"/>
    <col min="3" max="3" width="32.7109375" bestFit="1" customWidth="1"/>
    <col min="4" max="4" width="19.28515625" bestFit="1" customWidth="1"/>
    <col min="5" max="5" width="23.28515625" bestFit="1" customWidth="1"/>
    <col min="6" max="6" width="1.140625" hidden="1" customWidth="1"/>
    <col min="7" max="8" width="6.5703125" hidden="1" customWidth="1"/>
    <col min="9" max="9" width="0" hidden="1" customWidth="1"/>
    <col min="10" max="10" width="14.85546875" customWidth="1"/>
  </cols>
  <sheetData>
    <row r="1" spans="1:8" ht="19.5" x14ac:dyDescent="0.4">
      <c r="A1" s="9"/>
      <c r="B1" s="88"/>
      <c r="C1" s="88"/>
      <c r="D1" s="88"/>
      <c r="E1" s="88"/>
      <c r="F1" s="4"/>
    </row>
    <row r="2" spans="1:8" ht="19.5" x14ac:dyDescent="0.4">
      <c r="A2" s="9"/>
      <c r="B2" s="88"/>
      <c r="C2" s="88"/>
      <c r="D2" s="88"/>
      <c r="E2" s="88"/>
      <c r="F2" s="4"/>
    </row>
    <row r="3" spans="1:8" ht="19.5" x14ac:dyDescent="0.4">
      <c r="A3" s="9"/>
      <c r="B3" s="88"/>
      <c r="C3" s="88"/>
      <c r="D3" s="88"/>
      <c r="E3" s="88"/>
      <c r="F3" s="4"/>
    </row>
    <row r="4" spans="1:8" ht="45" customHeight="1" x14ac:dyDescent="0.4">
      <c r="A4" s="52"/>
      <c r="B4" s="92" t="s">
        <v>178</v>
      </c>
      <c r="C4" s="92"/>
      <c r="D4" s="92"/>
      <c r="E4" s="92"/>
      <c r="F4" s="53"/>
    </row>
    <row r="5" spans="1:8" ht="3" customHeight="1" thickBot="1" x14ac:dyDescent="0.25">
      <c r="A5" s="54"/>
      <c r="B5" s="54"/>
      <c r="C5" s="54"/>
      <c r="D5" s="54"/>
      <c r="E5" s="54"/>
      <c r="F5" s="54"/>
    </row>
    <row r="6" spans="1:8" s="1" customFormat="1" ht="60.75" customHeight="1" thickBot="1" x14ac:dyDescent="0.25">
      <c r="A6" s="55"/>
      <c r="B6" s="106" t="s">
        <v>176</v>
      </c>
      <c r="C6" s="107" t="s">
        <v>177</v>
      </c>
      <c r="D6" s="99" t="s">
        <v>179</v>
      </c>
      <c r="E6" s="100"/>
      <c r="F6" s="55"/>
      <c r="G6" s="73"/>
      <c r="H6" s="73"/>
    </row>
    <row r="7" spans="1:8" ht="14.25" x14ac:dyDescent="0.2">
      <c r="A7" s="54"/>
      <c r="B7" s="76" t="s">
        <v>183</v>
      </c>
      <c r="C7" s="78">
        <v>3990</v>
      </c>
      <c r="D7" s="108">
        <f>C7*G7*H7</f>
        <v>3265.3493270999998</v>
      </c>
      <c r="E7" s="96"/>
      <c r="F7" s="54"/>
      <c r="G7" s="10">
        <v>0.99209999999999998</v>
      </c>
      <c r="H7" s="10">
        <v>0.82489999999999997</v>
      </c>
    </row>
    <row r="8" spans="1:8" ht="14.25" x14ac:dyDescent="0.2">
      <c r="A8" s="54"/>
      <c r="B8" s="56" t="s">
        <v>184</v>
      </c>
      <c r="C8" s="79">
        <v>7800</v>
      </c>
      <c r="D8" s="104">
        <f>C8*G8*H8</f>
        <v>6383.3896619999996</v>
      </c>
      <c r="E8" s="97"/>
      <c r="F8" s="54"/>
      <c r="G8" s="10">
        <v>0.99209999999999998</v>
      </c>
      <c r="H8" s="10">
        <v>0.82489999999999997</v>
      </c>
    </row>
    <row r="9" spans="1:8" ht="14.25" x14ac:dyDescent="0.2">
      <c r="A9" s="54"/>
      <c r="B9" s="56" t="s">
        <v>185</v>
      </c>
      <c r="C9" s="79">
        <v>11800</v>
      </c>
      <c r="D9" s="104">
        <f>C9*G9*H9</f>
        <v>9656.9228220000005</v>
      </c>
      <c r="E9" s="97"/>
      <c r="F9" s="54"/>
      <c r="G9" s="10">
        <v>0.99209999999999998</v>
      </c>
      <c r="H9" s="10">
        <v>0.82489999999999997</v>
      </c>
    </row>
    <row r="10" spans="1:8" ht="14.25" x14ac:dyDescent="0.2">
      <c r="A10" s="54"/>
      <c r="B10" s="56" t="s">
        <v>26</v>
      </c>
      <c r="C10" s="79">
        <v>4200</v>
      </c>
      <c r="D10" s="104"/>
      <c r="E10" s="97"/>
      <c r="F10" s="54"/>
      <c r="G10" s="10"/>
      <c r="H10" s="10"/>
    </row>
    <row r="11" spans="1:8" ht="14.25" x14ac:dyDescent="0.2">
      <c r="A11" s="54"/>
      <c r="B11" s="56" t="s">
        <v>186</v>
      </c>
      <c r="C11" s="79">
        <v>6360</v>
      </c>
      <c r="D11" s="104">
        <f>C11*G11*H11</f>
        <v>5204.9177244000002</v>
      </c>
      <c r="E11" s="97"/>
      <c r="F11" s="54"/>
      <c r="G11" s="10">
        <v>0.99209999999999998</v>
      </c>
      <c r="H11" s="10">
        <v>0.82489999999999997</v>
      </c>
    </row>
    <row r="12" spans="1:8" ht="14.25" x14ac:dyDescent="0.2">
      <c r="A12" s="54"/>
      <c r="B12" s="56" t="s">
        <v>187</v>
      </c>
      <c r="C12" s="79">
        <v>45000</v>
      </c>
      <c r="D12" s="104">
        <f>C12*G12*H12</f>
        <v>28554.844499999999</v>
      </c>
      <c r="E12" s="97"/>
      <c r="F12" s="54"/>
      <c r="G12" s="10">
        <v>0.94779999999999998</v>
      </c>
      <c r="H12" s="10">
        <v>0.66949999999999998</v>
      </c>
    </row>
    <row r="13" spans="1:8" ht="14.25" x14ac:dyDescent="0.2">
      <c r="A13" s="54"/>
      <c r="B13" s="56" t="s">
        <v>188</v>
      </c>
      <c r="C13" s="79">
        <v>43800</v>
      </c>
      <c r="D13" s="104">
        <f>C13*G13*H13</f>
        <v>17922.059472000001</v>
      </c>
      <c r="E13" s="97"/>
      <c r="F13" s="54"/>
      <c r="G13" s="10">
        <v>0.89359999999999995</v>
      </c>
      <c r="H13" s="10">
        <v>0.45789999999999997</v>
      </c>
    </row>
    <row r="14" spans="1:8" ht="14.25" x14ac:dyDescent="0.2">
      <c r="A14" s="54"/>
      <c r="B14" s="56" t="s">
        <v>189</v>
      </c>
      <c r="C14" s="79">
        <v>46700</v>
      </c>
      <c r="D14" s="104">
        <f>C14*G14*H14</f>
        <v>19108.679847999996</v>
      </c>
      <c r="E14" s="97"/>
      <c r="F14" s="54"/>
      <c r="G14" s="10">
        <v>0.89359999999999995</v>
      </c>
      <c r="H14" s="10">
        <v>0.45789999999999997</v>
      </c>
    </row>
    <row r="15" spans="1:8" ht="14.25" x14ac:dyDescent="0.2">
      <c r="A15" s="54"/>
      <c r="B15" s="56" t="s">
        <v>190</v>
      </c>
      <c r="C15" s="79">
        <v>5150</v>
      </c>
      <c r="D15" s="104">
        <f>C15*G15*H15</f>
        <v>4205.0726439999999</v>
      </c>
      <c r="E15" s="97"/>
      <c r="F15" s="54"/>
      <c r="G15" s="10">
        <v>0.98960000000000004</v>
      </c>
      <c r="H15" s="10">
        <v>0.82509999999999994</v>
      </c>
    </row>
    <row r="16" spans="1:8" ht="14.25" x14ac:dyDescent="0.2">
      <c r="A16" s="54"/>
      <c r="B16" s="80" t="s">
        <v>172</v>
      </c>
      <c r="C16" s="79">
        <v>2200</v>
      </c>
      <c r="D16" s="104"/>
      <c r="E16" s="97"/>
      <c r="F16" s="54"/>
      <c r="G16" s="10"/>
      <c r="H16" s="10"/>
    </row>
    <row r="17" spans="1:10" ht="14.25" x14ac:dyDescent="0.2">
      <c r="A17" s="54"/>
      <c r="B17" s="56" t="s">
        <v>46</v>
      </c>
      <c r="C17" s="79">
        <v>1500</v>
      </c>
      <c r="D17" s="105"/>
      <c r="E17" s="98"/>
      <c r="F17" s="54"/>
      <c r="G17" s="10"/>
      <c r="H17" s="11"/>
      <c r="J17" s="54"/>
    </row>
    <row r="18" spans="1:10" ht="14.25" x14ac:dyDescent="0.2">
      <c r="A18" s="54"/>
      <c r="B18" s="56" t="s">
        <v>46</v>
      </c>
      <c r="C18" s="79">
        <v>1590</v>
      </c>
      <c r="D18" s="105"/>
      <c r="E18" s="98"/>
      <c r="F18" s="54"/>
      <c r="G18" s="10"/>
      <c r="H18" s="11"/>
      <c r="J18" s="54"/>
    </row>
    <row r="19" spans="1:10" ht="14.25" x14ac:dyDescent="0.2">
      <c r="A19" s="54"/>
      <c r="B19" s="56" t="s">
        <v>171</v>
      </c>
      <c r="C19" s="79">
        <v>2500</v>
      </c>
      <c r="D19" s="105"/>
      <c r="E19" s="98"/>
      <c r="F19" s="54"/>
      <c r="G19" s="10"/>
      <c r="H19" s="11"/>
      <c r="J19" s="54"/>
    </row>
    <row r="20" spans="1:10" ht="14.25" x14ac:dyDescent="0.2">
      <c r="A20" s="54"/>
      <c r="B20" s="56" t="s">
        <v>65</v>
      </c>
      <c r="C20" s="79">
        <v>2880</v>
      </c>
      <c r="D20" s="105"/>
      <c r="E20" s="98"/>
      <c r="F20" s="54"/>
      <c r="G20" s="10"/>
      <c r="H20" s="11"/>
    </row>
    <row r="21" spans="1:10" ht="14.25" x14ac:dyDescent="0.2">
      <c r="A21" s="54"/>
      <c r="B21" s="56" t="s">
        <v>68</v>
      </c>
      <c r="C21" s="79">
        <v>1250</v>
      </c>
      <c r="D21" s="105"/>
      <c r="E21" s="98"/>
      <c r="F21" s="54"/>
      <c r="G21" s="10">
        <v>0.34229999999999999</v>
      </c>
      <c r="H21" s="10">
        <v>0.32250000000000001</v>
      </c>
    </row>
    <row r="22" spans="1:10" ht="14.25" x14ac:dyDescent="0.2">
      <c r="A22" s="54"/>
      <c r="B22" s="80" t="s">
        <v>173</v>
      </c>
      <c r="C22" s="79">
        <v>890</v>
      </c>
      <c r="D22" s="105"/>
      <c r="E22" s="98"/>
      <c r="F22" s="54"/>
      <c r="G22" s="10"/>
      <c r="H22" s="10"/>
    </row>
    <row r="23" spans="1:10" ht="14.25" x14ac:dyDescent="0.2">
      <c r="A23" s="54"/>
      <c r="B23" s="56" t="s">
        <v>77</v>
      </c>
      <c r="C23" s="79">
        <v>1450</v>
      </c>
      <c r="D23" s="105"/>
      <c r="E23" s="98"/>
      <c r="F23" s="54"/>
      <c r="G23" s="10">
        <v>0.34229999999999999</v>
      </c>
      <c r="H23" s="10">
        <v>0.32250000000000001</v>
      </c>
    </row>
    <row r="24" spans="1:10" ht="14.25" x14ac:dyDescent="0.2">
      <c r="A24" s="54"/>
      <c r="B24" s="56" t="s">
        <v>47</v>
      </c>
      <c r="C24" s="79">
        <v>760</v>
      </c>
      <c r="D24" s="105"/>
      <c r="E24" s="98"/>
      <c r="F24" s="54"/>
      <c r="G24" s="10">
        <v>0.99</v>
      </c>
      <c r="H24" s="10">
        <v>0.6</v>
      </c>
    </row>
    <row r="25" spans="1:10" ht="14.25" x14ac:dyDescent="0.2">
      <c r="A25" s="54"/>
      <c r="B25" s="101" t="s">
        <v>174</v>
      </c>
      <c r="C25" s="79">
        <v>460</v>
      </c>
      <c r="D25" s="105"/>
      <c r="E25" s="98"/>
      <c r="F25" s="54"/>
      <c r="G25" s="10"/>
      <c r="H25" s="10"/>
    </row>
    <row r="26" spans="1:10" ht="14.25" x14ac:dyDescent="0.2">
      <c r="A26" s="54"/>
      <c r="B26" s="56" t="s">
        <v>47</v>
      </c>
      <c r="C26" s="82">
        <v>1</v>
      </c>
      <c r="D26" s="105"/>
      <c r="E26" s="98"/>
      <c r="F26" s="54"/>
      <c r="G26" s="10"/>
      <c r="H26" s="10"/>
    </row>
    <row r="27" spans="1:10" ht="14.25" x14ac:dyDescent="0.2">
      <c r="A27" s="54"/>
      <c r="B27" s="101" t="s">
        <v>192</v>
      </c>
      <c r="C27" s="83">
        <v>880</v>
      </c>
      <c r="D27" s="105"/>
      <c r="E27" s="98"/>
      <c r="F27" s="54"/>
      <c r="G27" s="10"/>
      <c r="H27" s="10"/>
    </row>
    <row r="28" spans="1:10" ht="14.25" x14ac:dyDescent="0.2">
      <c r="A28" s="54"/>
      <c r="B28" s="56" t="s">
        <v>29</v>
      </c>
      <c r="C28" s="79">
        <v>85</v>
      </c>
      <c r="D28" s="105"/>
      <c r="E28" s="98"/>
      <c r="F28" s="54"/>
      <c r="G28" s="10">
        <v>0.99709999999999999</v>
      </c>
      <c r="H28" s="10">
        <v>0.72119999999999995</v>
      </c>
    </row>
    <row r="29" spans="1:10" ht="14.25" x14ac:dyDescent="0.2">
      <c r="A29" s="54"/>
      <c r="B29" s="56" t="s">
        <v>48</v>
      </c>
      <c r="C29" s="79">
        <v>95</v>
      </c>
      <c r="D29" s="105"/>
      <c r="E29" s="98"/>
      <c r="F29" s="54"/>
      <c r="G29" s="10">
        <v>0.99709999999999999</v>
      </c>
      <c r="H29" s="10">
        <v>0.72119999999999995</v>
      </c>
    </row>
    <row r="30" spans="1:10" ht="14.25" x14ac:dyDescent="0.2">
      <c r="A30" s="54"/>
      <c r="B30" s="56" t="s">
        <v>50</v>
      </c>
      <c r="C30" s="79">
        <v>1350</v>
      </c>
      <c r="D30" s="105"/>
      <c r="E30" s="98"/>
      <c r="F30" s="54"/>
      <c r="G30" s="10">
        <v>0.98939999999999995</v>
      </c>
      <c r="H30" s="10">
        <v>0.81200000000000006</v>
      </c>
    </row>
    <row r="31" spans="1:10" ht="14.25" x14ac:dyDescent="0.2">
      <c r="A31" s="54"/>
      <c r="B31" s="56" t="s">
        <v>61</v>
      </c>
      <c r="C31" s="79">
        <v>15100</v>
      </c>
      <c r="D31" s="105"/>
      <c r="E31" s="98"/>
      <c r="F31" s="54"/>
      <c r="G31" s="10">
        <v>0.98380000000000001</v>
      </c>
      <c r="H31" s="10">
        <v>0.77100000000000002</v>
      </c>
    </row>
    <row r="32" spans="1:10" ht="14.25" x14ac:dyDescent="0.2">
      <c r="A32" s="54"/>
      <c r="B32" s="56" t="s">
        <v>49</v>
      </c>
      <c r="C32" s="79">
        <v>15100</v>
      </c>
      <c r="D32" s="105"/>
      <c r="E32" s="98"/>
      <c r="F32" s="54"/>
      <c r="G32" s="10">
        <v>0.97270000000000001</v>
      </c>
      <c r="H32" s="10">
        <v>0.75600000000000001</v>
      </c>
    </row>
    <row r="33" spans="1:8" ht="14.25" x14ac:dyDescent="0.2">
      <c r="A33" s="54"/>
      <c r="B33" s="56" t="s">
        <v>31</v>
      </c>
      <c r="C33" s="79">
        <v>780</v>
      </c>
      <c r="D33" s="105"/>
      <c r="E33" s="98"/>
      <c r="F33" s="54"/>
      <c r="G33" s="12">
        <v>0.92930000000000001</v>
      </c>
      <c r="H33" s="12">
        <v>0.72099999999999997</v>
      </c>
    </row>
    <row r="34" spans="1:8" ht="14.25" x14ac:dyDescent="0.2">
      <c r="A34" s="54"/>
      <c r="B34" s="56" t="s">
        <v>32</v>
      </c>
      <c r="C34" s="79">
        <v>1050</v>
      </c>
      <c r="D34" s="105"/>
      <c r="E34" s="98"/>
      <c r="F34" s="54"/>
      <c r="G34" s="10">
        <v>0.92930000000000001</v>
      </c>
      <c r="H34" s="10">
        <v>0.72099999999999997</v>
      </c>
    </row>
    <row r="35" spans="1:8" ht="14.25" x14ac:dyDescent="0.2">
      <c r="A35" s="54"/>
      <c r="B35" s="56" t="s">
        <v>51</v>
      </c>
      <c r="C35" s="79">
        <v>800</v>
      </c>
      <c r="D35" s="105"/>
      <c r="E35" s="98"/>
      <c r="F35" s="54"/>
      <c r="G35" s="10">
        <v>0.92930000000000001</v>
      </c>
      <c r="H35" s="10">
        <v>0.72099999999999997</v>
      </c>
    </row>
    <row r="36" spans="1:8" ht="14.25" x14ac:dyDescent="0.2">
      <c r="A36" s="54"/>
      <c r="B36" s="56" t="s">
        <v>51</v>
      </c>
      <c r="C36" s="79">
        <v>950</v>
      </c>
      <c r="D36" s="105"/>
      <c r="E36" s="98"/>
      <c r="F36" s="54"/>
      <c r="G36" s="10"/>
      <c r="H36" s="10"/>
    </row>
    <row r="37" spans="1:8" ht="14.25" x14ac:dyDescent="0.2">
      <c r="A37" s="54"/>
      <c r="B37" s="56" t="s">
        <v>52</v>
      </c>
      <c r="C37" s="79">
        <v>800</v>
      </c>
      <c r="D37" s="105"/>
      <c r="E37" s="98"/>
      <c r="F37" s="54"/>
      <c r="G37" s="10">
        <v>0.92930000000000001</v>
      </c>
      <c r="H37" s="10">
        <v>0.72099999999999997</v>
      </c>
    </row>
    <row r="38" spans="1:8" ht="14.25" x14ac:dyDescent="0.2">
      <c r="A38" s="54"/>
      <c r="B38" s="56" t="s">
        <v>78</v>
      </c>
      <c r="C38" s="79">
        <v>23820</v>
      </c>
      <c r="D38" s="105"/>
      <c r="E38" s="98"/>
      <c r="F38" s="54"/>
      <c r="G38" s="10">
        <v>0.93969999999999998</v>
      </c>
      <c r="H38" s="10">
        <v>0.75900000000000001</v>
      </c>
    </row>
    <row r="39" spans="1:8" ht="14.25" x14ac:dyDescent="0.2">
      <c r="A39" s="54"/>
      <c r="B39" s="56" t="s">
        <v>170</v>
      </c>
      <c r="C39" s="79">
        <v>37800</v>
      </c>
      <c r="D39" s="105"/>
      <c r="E39" s="98"/>
      <c r="F39" s="54"/>
      <c r="G39" s="10"/>
      <c r="H39" s="10"/>
    </row>
    <row r="40" spans="1:8" ht="14.25" x14ac:dyDescent="0.2">
      <c r="A40" s="54"/>
      <c r="B40" s="56" t="s">
        <v>33</v>
      </c>
      <c r="C40" s="79">
        <v>6490</v>
      </c>
      <c r="D40" s="105"/>
      <c r="E40" s="98"/>
      <c r="F40" s="54"/>
      <c r="G40" s="10">
        <v>0.93969999999999998</v>
      </c>
      <c r="H40" s="10">
        <v>0.75900000000000001</v>
      </c>
    </row>
    <row r="41" spans="1:8" ht="14.25" x14ac:dyDescent="0.2">
      <c r="A41" s="54"/>
      <c r="B41" s="56" t="s">
        <v>53</v>
      </c>
      <c r="C41" s="79">
        <v>1700</v>
      </c>
      <c r="D41" s="105"/>
      <c r="E41" s="98"/>
      <c r="F41" s="54"/>
      <c r="G41" s="10">
        <v>0.97499999999999998</v>
      </c>
      <c r="H41" s="10">
        <v>0.81</v>
      </c>
    </row>
    <row r="42" spans="1:8" ht="14.25" x14ac:dyDescent="0.2">
      <c r="A42" s="54"/>
      <c r="B42" s="102" t="s">
        <v>175</v>
      </c>
      <c r="C42" s="81">
        <v>2700</v>
      </c>
      <c r="D42" s="105"/>
      <c r="E42" s="98"/>
      <c r="F42" s="54"/>
      <c r="G42" s="10"/>
      <c r="H42" s="10"/>
    </row>
    <row r="43" spans="1:8" ht="14.25" x14ac:dyDescent="0.2">
      <c r="A43" s="54"/>
      <c r="B43" s="56" t="s">
        <v>34</v>
      </c>
      <c r="C43" s="79">
        <v>1700</v>
      </c>
      <c r="D43" s="105"/>
      <c r="E43" s="98"/>
      <c r="F43" s="54"/>
      <c r="G43" s="10">
        <v>0.97499999999999998</v>
      </c>
      <c r="H43" s="10">
        <v>0.81</v>
      </c>
    </row>
    <row r="44" spans="1:8" ht="14.25" x14ac:dyDescent="0.2">
      <c r="A44" s="54"/>
      <c r="B44" s="56" t="s">
        <v>35</v>
      </c>
      <c r="C44" s="79">
        <v>7400</v>
      </c>
      <c r="D44" s="105"/>
      <c r="E44" s="98"/>
      <c r="F44" s="54"/>
      <c r="G44" s="10">
        <v>0.88739999999999997</v>
      </c>
      <c r="H44" s="10">
        <v>0.53259999999999996</v>
      </c>
    </row>
    <row r="45" spans="1:8" ht="14.25" x14ac:dyDescent="0.2">
      <c r="A45" s="54"/>
      <c r="B45" s="56" t="s">
        <v>36</v>
      </c>
      <c r="C45" s="79">
        <v>11600</v>
      </c>
      <c r="D45" s="105"/>
      <c r="E45" s="98"/>
      <c r="F45" s="54"/>
      <c r="G45" s="10">
        <v>0.88739999999999997</v>
      </c>
      <c r="H45" s="10">
        <v>0.53259999999999996</v>
      </c>
    </row>
    <row r="46" spans="1:8" ht="14.25" x14ac:dyDescent="0.2">
      <c r="A46" s="54"/>
      <c r="B46" s="56" t="s">
        <v>54</v>
      </c>
      <c r="C46" s="79">
        <v>11600</v>
      </c>
      <c r="D46" s="105"/>
      <c r="E46" s="98"/>
      <c r="F46" s="54"/>
      <c r="G46" s="10">
        <v>0.88739999999999997</v>
      </c>
      <c r="H46" s="10">
        <v>0.53259999999999996</v>
      </c>
    </row>
    <row r="47" spans="1:8" ht="14.25" x14ac:dyDescent="0.2">
      <c r="A47" s="54"/>
      <c r="B47" s="56" t="s">
        <v>80</v>
      </c>
      <c r="C47" s="79">
        <v>160000</v>
      </c>
      <c r="D47" s="105"/>
      <c r="E47" s="98"/>
      <c r="F47" s="54"/>
      <c r="G47" s="10">
        <v>0.9</v>
      </c>
      <c r="H47" s="10">
        <v>0.8</v>
      </c>
    </row>
    <row r="48" spans="1:8" ht="14.25" x14ac:dyDescent="0.2">
      <c r="A48" s="54"/>
      <c r="B48" s="56" t="s">
        <v>42</v>
      </c>
      <c r="C48" s="79">
        <v>2100</v>
      </c>
      <c r="D48" s="105"/>
      <c r="E48" s="98"/>
      <c r="F48" s="54"/>
      <c r="G48" s="10">
        <v>0.98899999999999999</v>
      </c>
      <c r="H48" s="10">
        <v>0.84</v>
      </c>
    </row>
    <row r="49" spans="1:8" ht="14.25" x14ac:dyDescent="0.2">
      <c r="A49" s="54"/>
      <c r="B49" s="56" t="s">
        <v>55</v>
      </c>
      <c r="C49" s="79">
        <v>2980</v>
      </c>
      <c r="D49" s="105"/>
      <c r="E49" s="98"/>
      <c r="F49" s="54"/>
      <c r="G49" s="10"/>
      <c r="H49" s="10"/>
    </row>
    <row r="50" spans="1:8" ht="15" thickBot="1" x14ac:dyDescent="0.25">
      <c r="A50" s="54"/>
      <c r="B50" s="103" t="s">
        <v>169</v>
      </c>
      <c r="C50" s="84">
        <v>9400</v>
      </c>
      <c r="D50" s="109"/>
      <c r="E50" s="110"/>
      <c r="F50" s="54"/>
      <c r="G50" s="10">
        <v>0.995</v>
      </c>
      <c r="H50" s="10">
        <v>0.9</v>
      </c>
    </row>
    <row r="51" spans="1:8" x14ac:dyDescent="0.2">
      <c r="A51" s="57"/>
      <c r="B51" s="69"/>
      <c r="C51" s="69"/>
      <c r="D51" s="69"/>
      <c r="E51" s="65"/>
      <c r="F51" s="54"/>
    </row>
    <row r="52" spans="1:8" x14ac:dyDescent="0.2">
      <c r="A52" s="57"/>
      <c r="B52" s="93" t="s">
        <v>180</v>
      </c>
      <c r="C52" s="93"/>
      <c r="D52" s="93"/>
      <c r="E52" s="93"/>
      <c r="F52" s="54"/>
    </row>
    <row r="53" spans="1:8" x14ac:dyDescent="0.2">
      <c r="A53" s="57"/>
      <c r="B53" s="94" t="s">
        <v>181</v>
      </c>
      <c r="C53" s="93"/>
      <c r="D53" s="93"/>
      <c r="E53" s="93"/>
      <c r="F53" s="54"/>
    </row>
    <row r="54" spans="1:8" ht="26.25" customHeight="1" x14ac:dyDescent="0.2">
      <c r="A54" s="57"/>
      <c r="B54" s="95" t="s">
        <v>182</v>
      </c>
      <c r="C54" s="95"/>
      <c r="D54" s="95"/>
      <c r="E54" s="95"/>
      <c r="F54" s="54"/>
    </row>
    <row r="55" spans="1:8" x14ac:dyDescent="0.2">
      <c r="A55" s="54"/>
      <c r="B55" s="111" t="s">
        <v>191</v>
      </c>
      <c r="C55" s="111"/>
      <c r="D55" s="111"/>
      <c r="E55" s="75"/>
      <c r="F55" s="54"/>
    </row>
    <row r="56" spans="1:8" ht="15.75" customHeight="1" x14ac:dyDescent="0.2">
      <c r="A56" s="54"/>
      <c r="B56" s="85" t="s">
        <v>193</v>
      </c>
      <c r="C56" s="85"/>
      <c r="D56" s="85"/>
      <c r="E56" s="75"/>
      <c r="F56" s="54"/>
    </row>
    <row r="57" spans="1:8" ht="12.75" customHeight="1" x14ac:dyDescent="0.2">
      <c r="A57" s="54"/>
      <c r="B57" s="72" t="s">
        <v>195</v>
      </c>
      <c r="C57" s="72"/>
      <c r="D57" s="72"/>
      <c r="E57" s="64"/>
      <c r="F57" s="54"/>
    </row>
    <row r="58" spans="1:8" x14ac:dyDescent="0.2">
      <c r="A58" s="54"/>
      <c r="E58" s="71"/>
      <c r="F58" s="54"/>
    </row>
    <row r="59" spans="1:8" x14ac:dyDescent="0.2">
      <c r="B59" s="64"/>
      <c r="C59" s="64"/>
      <c r="D59" s="64"/>
      <c r="E59" s="66"/>
      <c r="F59" s="59"/>
      <c r="G59" s="60"/>
      <c r="H59" s="58"/>
    </row>
    <row r="60" spans="1:8" x14ac:dyDescent="0.2">
      <c r="B60" s="67" t="s">
        <v>194</v>
      </c>
      <c r="C60" s="64"/>
      <c r="D60" s="70"/>
      <c r="F60" s="59"/>
    </row>
    <row r="61" spans="1:8" x14ac:dyDescent="0.2">
      <c r="B61" s="68" t="s">
        <v>196</v>
      </c>
      <c r="C61" s="64"/>
      <c r="D61" s="69"/>
      <c r="E61" s="69"/>
      <c r="F61" s="63"/>
      <c r="G61" s="54"/>
    </row>
    <row r="62" spans="1:8" x14ac:dyDescent="0.2">
      <c r="B62" s="68" t="s">
        <v>197</v>
      </c>
      <c r="C62" s="65"/>
      <c r="D62" s="69"/>
      <c r="E62" s="62" t="s">
        <v>108</v>
      </c>
      <c r="F62" s="61"/>
      <c r="G62" s="54"/>
      <c r="H62" s="54"/>
    </row>
    <row r="64" spans="1:8" x14ac:dyDescent="0.2">
      <c r="B64" s="74"/>
    </row>
  </sheetData>
  <mergeCells count="51">
    <mergeCell ref="D50:E50"/>
    <mergeCell ref="D45:E45"/>
    <mergeCell ref="D46:E46"/>
    <mergeCell ref="D47:E47"/>
    <mergeCell ref="D48:E48"/>
    <mergeCell ref="D49:E49"/>
    <mergeCell ref="D40:E40"/>
    <mergeCell ref="D41:E41"/>
    <mergeCell ref="D42:E42"/>
    <mergeCell ref="D43:E43"/>
    <mergeCell ref="D44:E44"/>
    <mergeCell ref="D35:E35"/>
    <mergeCell ref="D36:E36"/>
    <mergeCell ref="D37:E37"/>
    <mergeCell ref="D38:E38"/>
    <mergeCell ref="D39:E39"/>
    <mergeCell ref="D30:E30"/>
    <mergeCell ref="D31:E31"/>
    <mergeCell ref="D32:E32"/>
    <mergeCell ref="D33:E33"/>
    <mergeCell ref="D34:E3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10:E10"/>
    <mergeCell ref="D11:E11"/>
    <mergeCell ref="D12:E12"/>
    <mergeCell ref="D13:E13"/>
    <mergeCell ref="D14:E14"/>
    <mergeCell ref="B1:E3"/>
    <mergeCell ref="B4:E4"/>
    <mergeCell ref="B53:E53"/>
    <mergeCell ref="B52:E52"/>
    <mergeCell ref="B54:E54"/>
    <mergeCell ref="B55:D55"/>
    <mergeCell ref="D6:E6"/>
    <mergeCell ref="D7:E7"/>
    <mergeCell ref="D8:E8"/>
    <mergeCell ref="D9:E9"/>
  </mergeCells>
  <hyperlinks>
    <hyperlink ref="E62" r:id="rId1" xr:uid="{00000000-0004-0000-0100-000000000000}"/>
  </hyperlinks>
  <printOptions horizontalCentered="1"/>
  <pageMargins left="0.23622047244094491" right="0.23622047244094491" top="0.55118110236220474" bottom="0.55118110236220474" header="0.31496062992125984" footer="0.31496062992125984"/>
  <pageSetup paperSize="9" scale="6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0C51-24F3-487E-8920-F9CAFD134FB6}">
  <dimension ref="B2:T32"/>
  <sheetViews>
    <sheetView workbookViewId="0">
      <selection activeCell="B3" sqref="B3"/>
    </sheetView>
  </sheetViews>
  <sheetFormatPr defaultRowHeight="12.75" x14ac:dyDescent="0.2"/>
  <sheetData>
    <row r="2" spans="2:20" x14ac:dyDescent="0.2">
      <c r="B2" s="77" t="s">
        <v>168</v>
      </c>
      <c r="K2" s="77" t="s">
        <v>167</v>
      </c>
      <c r="T2" t="str">
        <f>IF(B2=K2,"ok","ne")</f>
        <v>ne</v>
      </c>
    </row>
    <row r="3" spans="2:20" x14ac:dyDescent="0.2">
      <c r="B3" s="77" t="s">
        <v>119</v>
      </c>
      <c r="K3" s="77" t="s">
        <v>138</v>
      </c>
      <c r="T3" t="str">
        <f t="shared" ref="T3:T32" si="0">IF(B3=K3,"ok","ne")</f>
        <v>ne</v>
      </c>
    </row>
    <row r="4" spans="2:20" x14ac:dyDescent="0.2">
      <c r="B4" s="77" t="s">
        <v>120</v>
      </c>
      <c r="K4" s="77" t="s">
        <v>139</v>
      </c>
      <c r="T4" t="str">
        <f t="shared" si="0"/>
        <v>ne</v>
      </c>
    </row>
    <row r="5" spans="2:20" x14ac:dyDescent="0.2">
      <c r="B5" s="77" t="s">
        <v>113</v>
      </c>
      <c r="K5" s="77" t="s">
        <v>140</v>
      </c>
      <c r="T5" t="str">
        <f t="shared" si="0"/>
        <v>ne</v>
      </c>
    </row>
    <row r="6" spans="2:20" x14ac:dyDescent="0.2">
      <c r="B6" s="77" t="s">
        <v>166</v>
      </c>
      <c r="K6" s="77" t="s">
        <v>141</v>
      </c>
      <c r="T6" t="str">
        <f t="shared" si="0"/>
        <v>ne</v>
      </c>
    </row>
    <row r="7" spans="2:20" x14ac:dyDescent="0.2">
      <c r="B7" s="77" t="s">
        <v>114</v>
      </c>
      <c r="K7" s="77" t="s">
        <v>142</v>
      </c>
      <c r="T7" t="str">
        <f t="shared" si="0"/>
        <v>ne</v>
      </c>
    </row>
    <row r="8" spans="2:20" x14ac:dyDescent="0.2">
      <c r="B8" s="77" t="s">
        <v>118</v>
      </c>
      <c r="K8" s="77" t="s">
        <v>118</v>
      </c>
      <c r="T8" t="str">
        <f t="shared" si="0"/>
        <v>ok</v>
      </c>
    </row>
    <row r="9" spans="2:20" x14ac:dyDescent="0.2">
      <c r="B9" s="77" t="s">
        <v>121</v>
      </c>
      <c r="K9" s="77" t="s">
        <v>143</v>
      </c>
      <c r="T9" t="str">
        <f t="shared" si="0"/>
        <v>ne</v>
      </c>
    </row>
    <row r="10" spans="2:20" x14ac:dyDescent="0.2">
      <c r="B10" s="77" t="s">
        <v>122</v>
      </c>
      <c r="K10" s="77" t="s">
        <v>122</v>
      </c>
      <c r="T10" t="str">
        <f t="shared" si="0"/>
        <v>ok</v>
      </c>
    </row>
    <row r="11" spans="2:20" x14ac:dyDescent="0.2">
      <c r="B11" s="77" t="s">
        <v>109</v>
      </c>
      <c r="K11" s="77" t="s">
        <v>144</v>
      </c>
      <c r="T11" t="str">
        <f t="shared" si="0"/>
        <v>ne</v>
      </c>
    </row>
    <row r="12" spans="2:20" x14ac:dyDescent="0.2">
      <c r="B12" s="77" t="s">
        <v>110</v>
      </c>
      <c r="K12" s="77" t="s">
        <v>145</v>
      </c>
      <c r="T12" t="str">
        <f t="shared" si="0"/>
        <v>ne</v>
      </c>
    </row>
    <row r="13" spans="2:20" x14ac:dyDescent="0.2">
      <c r="B13" s="77" t="s">
        <v>111</v>
      </c>
      <c r="K13" s="77" t="s">
        <v>146</v>
      </c>
      <c r="T13" t="str">
        <f t="shared" si="0"/>
        <v>ne</v>
      </c>
    </row>
    <row r="14" spans="2:20" x14ac:dyDescent="0.2">
      <c r="B14" s="77" t="s">
        <v>123</v>
      </c>
      <c r="K14" s="77" t="s">
        <v>147</v>
      </c>
      <c r="T14" t="str">
        <f t="shared" si="0"/>
        <v>ne</v>
      </c>
    </row>
    <row r="15" spans="2:20" x14ac:dyDescent="0.2">
      <c r="B15" s="77" t="s">
        <v>124</v>
      </c>
      <c r="K15" s="77" t="s">
        <v>148</v>
      </c>
      <c r="T15" t="str">
        <f t="shared" si="0"/>
        <v>ne</v>
      </c>
    </row>
    <row r="16" spans="2:20" x14ac:dyDescent="0.2">
      <c r="B16" s="77" t="s">
        <v>125</v>
      </c>
      <c r="K16" s="77" t="s">
        <v>149</v>
      </c>
      <c r="T16" t="str">
        <f t="shared" si="0"/>
        <v>ne</v>
      </c>
    </row>
    <row r="17" spans="2:20" x14ac:dyDescent="0.2">
      <c r="B17" s="77" t="s">
        <v>126</v>
      </c>
      <c r="K17" s="77" t="s">
        <v>150</v>
      </c>
      <c r="T17" t="str">
        <f t="shared" si="0"/>
        <v>ne</v>
      </c>
    </row>
    <row r="18" spans="2:20" x14ac:dyDescent="0.2">
      <c r="B18" s="77" t="s">
        <v>127</v>
      </c>
      <c r="K18" s="77" t="s">
        <v>151</v>
      </c>
      <c r="T18" t="str">
        <f t="shared" si="0"/>
        <v>ne</v>
      </c>
    </row>
    <row r="19" spans="2:20" x14ac:dyDescent="0.2">
      <c r="B19" s="77" t="s">
        <v>128</v>
      </c>
      <c r="K19" s="77" t="s">
        <v>152</v>
      </c>
      <c r="T19" t="str">
        <f t="shared" si="0"/>
        <v>ne</v>
      </c>
    </row>
    <row r="20" spans="2:20" x14ac:dyDescent="0.2">
      <c r="B20" s="77" t="s">
        <v>129</v>
      </c>
      <c r="K20" s="77" t="s">
        <v>153</v>
      </c>
      <c r="T20" t="str">
        <f t="shared" si="0"/>
        <v>ne</v>
      </c>
    </row>
    <row r="21" spans="2:20" x14ac:dyDescent="0.2">
      <c r="B21" s="77" t="s">
        <v>130</v>
      </c>
      <c r="K21" s="77" t="s">
        <v>154</v>
      </c>
      <c r="T21" t="str">
        <f t="shared" si="0"/>
        <v>ne</v>
      </c>
    </row>
    <row r="22" spans="2:20" x14ac:dyDescent="0.2">
      <c r="B22" s="77" t="s">
        <v>131</v>
      </c>
      <c r="K22" s="77" t="s">
        <v>155</v>
      </c>
      <c r="T22" t="str">
        <f t="shared" si="0"/>
        <v>ne</v>
      </c>
    </row>
    <row r="23" spans="2:20" x14ac:dyDescent="0.2">
      <c r="B23" s="77" t="s">
        <v>132</v>
      </c>
      <c r="K23" s="77" t="s">
        <v>156</v>
      </c>
      <c r="T23" t="str">
        <f t="shared" si="0"/>
        <v>ne</v>
      </c>
    </row>
    <row r="24" spans="2:20" x14ac:dyDescent="0.2">
      <c r="B24" s="77" t="s">
        <v>115</v>
      </c>
      <c r="K24" s="77" t="s">
        <v>157</v>
      </c>
      <c r="T24" t="str">
        <f t="shared" si="0"/>
        <v>ne</v>
      </c>
    </row>
    <row r="25" spans="2:20" x14ac:dyDescent="0.2">
      <c r="B25" s="77" t="s">
        <v>133</v>
      </c>
      <c r="K25" s="77" t="s">
        <v>158</v>
      </c>
      <c r="T25" t="str">
        <f t="shared" si="0"/>
        <v>ne</v>
      </c>
    </row>
    <row r="26" spans="2:20" x14ac:dyDescent="0.2">
      <c r="B26" s="77" t="s">
        <v>134</v>
      </c>
      <c r="K26" s="77" t="s">
        <v>159</v>
      </c>
      <c r="T26" t="str">
        <f t="shared" si="0"/>
        <v>ne</v>
      </c>
    </row>
    <row r="27" spans="2:20" x14ac:dyDescent="0.2">
      <c r="B27" s="77" t="s">
        <v>135</v>
      </c>
      <c r="K27" s="77" t="s">
        <v>160</v>
      </c>
      <c r="T27" t="str">
        <f t="shared" si="0"/>
        <v>ne</v>
      </c>
    </row>
    <row r="28" spans="2:20" x14ac:dyDescent="0.2">
      <c r="B28" s="77" t="s">
        <v>112</v>
      </c>
      <c r="K28" s="77" t="s">
        <v>161</v>
      </c>
      <c r="T28" t="str">
        <f t="shared" si="0"/>
        <v>ne</v>
      </c>
    </row>
    <row r="29" spans="2:20" x14ac:dyDescent="0.2">
      <c r="B29" s="77" t="s">
        <v>116</v>
      </c>
      <c r="K29" s="77" t="s">
        <v>162</v>
      </c>
      <c r="T29" t="str">
        <f t="shared" si="0"/>
        <v>ne</v>
      </c>
    </row>
    <row r="30" spans="2:20" x14ac:dyDescent="0.2">
      <c r="B30" s="77" t="s">
        <v>136</v>
      </c>
      <c r="K30" s="77" t="s">
        <v>163</v>
      </c>
      <c r="T30" t="str">
        <f t="shared" si="0"/>
        <v>ne</v>
      </c>
    </row>
    <row r="31" spans="2:20" x14ac:dyDescent="0.2">
      <c r="B31" s="77" t="s">
        <v>117</v>
      </c>
      <c r="K31" s="77" t="s">
        <v>164</v>
      </c>
      <c r="T31" t="str">
        <f t="shared" si="0"/>
        <v>ne</v>
      </c>
    </row>
    <row r="32" spans="2:20" x14ac:dyDescent="0.2">
      <c r="B32" s="77" t="s">
        <v>137</v>
      </c>
      <c r="K32" s="77" t="s">
        <v>165</v>
      </c>
      <c r="T32" t="str">
        <f t="shared" si="0"/>
        <v>ne</v>
      </c>
    </row>
  </sheetData>
  <conditionalFormatting sqref="U2:U32">
    <cfRule type="duplicateValues" dxfId="1" priority="2"/>
  </conditionalFormatting>
  <conditionalFormatting sqref="B2:N32">
    <cfRule type="duplicateValues" dxfId="0" priority="1"/>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Ceník 1.9.2018</vt:lpstr>
      <vt:lpstr>Ceník 1.6.2023</vt:lpstr>
      <vt:lpstr>List1</vt:lpstr>
      <vt:lpstr>'Ceník 1.6.2023'!Oblast_tisku</vt:lpstr>
    </vt:vector>
  </TitlesOfParts>
  <Company>Lesy České republiky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Svoboda</dc:creator>
  <cp:lastModifiedBy>Dvořák Jakub Ing.</cp:lastModifiedBy>
  <cp:lastPrinted>2023-06-05T07:49:00Z</cp:lastPrinted>
  <dcterms:created xsi:type="dcterms:W3CDTF">2001-10-09T08:05:56Z</dcterms:created>
  <dcterms:modified xsi:type="dcterms:W3CDTF">2024-01-05T11:57:19Z</dcterms:modified>
</cp:coreProperties>
</file>